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285" tabRatio="978" firstSheet="2" activeTab="7"/>
  </bookViews>
  <sheets>
    <sheet name="1. Perutnina" sheetId="1" r:id="rId1"/>
    <sheet name="2. Meso in mesni izdelki" sheetId="9" r:id="rId2"/>
    <sheet name="3. Kruh, pek. in slašč. iz." sheetId="2" r:id="rId3"/>
    <sheet name="4. Žito, mlev. iz. in testenine" sheetId="3" r:id="rId4"/>
    <sheet name="5. Sadje in zelenjava" sheetId="4" r:id="rId5"/>
    <sheet name="6. Sad. sok., izd. in sirupi" sheetId="5" r:id="rId6"/>
    <sheet name="7. Mleko in ml. izd." sheetId="6" r:id="rId7"/>
    <sheet name="8. Splošno prehram. blago" sheetId="7" r:id="rId8"/>
  </sheets>
  <calcPr calcId="145621"/>
</workbook>
</file>

<file path=xl/calcChain.xml><?xml version="1.0" encoding="utf-8"?>
<calcChain xmlns="http://schemas.openxmlformats.org/spreadsheetml/2006/main">
  <c r="G21" i="6" l="1"/>
  <c r="G55" i="4"/>
  <c r="G56" i="4"/>
  <c r="G33" i="4"/>
  <c r="G28" i="4"/>
  <c r="A27" i="4"/>
  <c r="A28" i="4" s="1"/>
  <c r="G27" i="4"/>
  <c r="K33" i="3" l="1"/>
  <c r="G29" i="3"/>
  <c r="A36" i="2"/>
  <c r="A40" i="2"/>
  <c r="G32" i="2"/>
  <c r="G48" i="2"/>
  <c r="A29" i="1" l="1"/>
  <c r="G29" i="1"/>
  <c r="G12" i="3" l="1"/>
  <c r="G59" i="4" l="1"/>
  <c r="G57" i="4"/>
  <c r="G50" i="4"/>
  <c r="G44" i="4"/>
  <c r="G24" i="5" l="1"/>
  <c r="G22" i="5"/>
  <c r="G28" i="6"/>
  <c r="G29" i="6"/>
  <c r="G13" i="6"/>
  <c r="G25" i="6"/>
  <c r="G23" i="6"/>
  <c r="G54" i="4"/>
  <c r="G17" i="4"/>
  <c r="G16" i="4"/>
  <c r="G20" i="6" l="1"/>
  <c r="G23" i="5"/>
  <c r="G31" i="3" l="1"/>
  <c r="G16" i="9"/>
  <c r="G18" i="9"/>
  <c r="G23" i="9"/>
  <c r="G20" i="9"/>
  <c r="G28" i="9"/>
  <c r="G29" i="9"/>
  <c r="G27" i="9"/>
  <c r="G15" i="9"/>
  <c r="G12" i="9"/>
  <c r="G13" i="9"/>
  <c r="G26" i="9"/>
  <c r="G14" i="9"/>
  <c r="G22" i="9"/>
  <c r="G21" i="9"/>
  <c r="G19" i="9"/>
  <c r="G25" i="9"/>
  <c r="G24" i="9"/>
  <c r="G17" i="9"/>
  <c r="G26" i="1"/>
  <c r="G24" i="1"/>
  <c r="A24" i="1"/>
  <c r="G23" i="1"/>
  <c r="G16" i="1"/>
  <c r="G33" i="3" l="1"/>
  <c r="G37" i="2"/>
  <c r="G16" i="2"/>
  <c r="G31" i="2"/>
  <c r="G47" i="2"/>
  <c r="G17" i="6" l="1"/>
  <c r="G12" i="6"/>
  <c r="G49" i="4"/>
  <c r="G51" i="4"/>
  <c r="G52" i="4"/>
  <c r="G53" i="4"/>
  <c r="G58" i="4"/>
  <c r="G60" i="4"/>
  <c r="G61" i="4"/>
  <c r="G62" i="4"/>
  <c r="G35" i="2"/>
  <c r="G33" i="2"/>
  <c r="G44" i="2"/>
  <c r="G22" i="2"/>
  <c r="G27" i="1" l="1"/>
  <c r="G21" i="1"/>
  <c r="G25" i="1"/>
  <c r="G17" i="1"/>
  <c r="G12" i="1"/>
  <c r="G20" i="1"/>
  <c r="G15" i="6" l="1"/>
  <c r="G14" i="6"/>
  <c r="G16" i="6"/>
  <c r="G30" i="6"/>
  <c r="G31" i="6"/>
  <c r="G19" i="6"/>
  <c r="G27" i="6"/>
  <c r="G26" i="6"/>
  <c r="G18" i="6"/>
  <c r="G24" i="6"/>
  <c r="G32" i="6"/>
  <c r="G22" i="6"/>
  <c r="G20" i="5"/>
  <c r="G18" i="5"/>
  <c r="G19" i="5"/>
  <c r="G16" i="5"/>
  <c r="G14" i="5"/>
  <c r="G15" i="5"/>
  <c r="G12" i="5"/>
  <c r="G13" i="5"/>
  <c r="G21" i="5"/>
  <c r="G25" i="5"/>
  <c r="G17" i="5"/>
  <c r="G12" i="4"/>
  <c r="G13" i="4"/>
  <c r="G14" i="4"/>
  <c r="G15" i="4"/>
  <c r="G18" i="4"/>
  <c r="G19" i="4"/>
  <c r="G20" i="4"/>
  <c r="G21" i="4"/>
  <c r="G22" i="4"/>
  <c r="G23" i="4"/>
  <c r="G24" i="4"/>
  <c r="G25" i="4"/>
  <c r="G26" i="4"/>
  <c r="G29" i="4"/>
  <c r="G30" i="4"/>
  <c r="G31" i="4"/>
  <c r="G32" i="4"/>
  <c r="G34" i="4"/>
  <c r="G35" i="4"/>
  <c r="G36" i="4"/>
  <c r="G37" i="4"/>
  <c r="G38" i="4"/>
  <c r="G39" i="4"/>
  <c r="G40" i="4"/>
  <c r="G41" i="4"/>
  <c r="G42" i="4"/>
  <c r="G43" i="4"/>
  <c r="G45" i="4"/>
  <c r="G46" i="4"/>
  <c r="G47" i="4"/>
  <c r="G48" i="4"/>
  <c r="G14" i="3"/>
  <c r="G15" i="3"/>
  <c r="G30" i="3"/>
  <c r="G16" i="3"/>
  <c r="G32" i="3"/>
  <c r="G17" i="3"/>
  <c r="G18" i="3"/>
  <c r="G22" i="3"/>
  <c r="G24" i="3"/>
  <c r="G26" i="3"/>
  <c r="G25" i="3"/>
  <c r="G28" i="3"/>
  <c r="G20" i="3"/>
  <c r="G19" i="3"/>
  <c r="G21" i="3"/>
  <c r="G23" i="3"/>
  <c r="G13" i="3"/>
  <c r="G27" i="3"/>
  <c r="G12" i="2"/>
  <c r="G14" i="2"/>
  <c r="G19" i="2"/>
  <c r="G20" i="2"/>
  <c r="G21" i="2"/>
  <c r="G24" i="2"/>
  <c r="G23" i="2"/>
  <c r="G25" i="2"/>
  <c r="G27" i="2"/>
  <c r="G26" i="2"/>
  <c r="G30" i="2"/>
  <c r="G17" i="2"/>
  <c r="G18" i="2"/>
  <c r="G36" i="2"/>
  <c r="G28" i="2"/>
  <c r="G29" i="2"/>
  <c r="G42" i="2"/>
  <c r="G39" i="2"/>
  <c r="G43" i="2"/>
  <c r="G38" i="2"/>
  <c r="G40" i="2"/>
  <c r="G41" i="2"/>
  <c r="G49" i="2"/>
  <c r="G45" i="2"/>
  <c r="G46" i="2"/>
  <c r="G34" i="2"/>
  <c r="G15" i="2"/>
  <c r="G13" i="2"/>
  <c r="G13" i="1"/>
  <c r="G14" i="1"/>
  <c r="G15" i="1"/>
  <c r="G18" i="1"/>
  <c r="G19" i="1"/>
  <c r="G22" i="1"/>
  <c r="G28" i="1"/>
  <c r="A13" i="4"/>
  <c r="A13" i="2"/>
  <c r="A14" i="2" s="1"/>
  <c r="A18" i="2"/>
  <c r="A19" i="2" s="1"/>
  <c r="A20" i="2" s="1"/>
  <c r="A21" i="2" s="1"/>
  <c r="A22" i="2" s="1"/>
  <c r="A23" i="2" s="1"/>
  <c r="A24" i="2" s="1"/>
  <c r="A25" i="2" s="1"/>
  <c r="A26" i="2" s="1"/>
  <c r="A28" i="2"/>
  <c r="A29" i="2"/>
  <c r="A30" i="2" s="1"/>
  <c r="A31" i="2" s="1"/>
  <c r="A35" i="2" l="1"/>
  <c r="A32" i="2"/>
  <c r="A47" i="4" l="1"/>
  <c r="A41" i="4" l="1"/>
  <c r="A14" i="4" l="1"/>
  <c r="A61" i="4"/>
  <c r="A62" i="4" s="1"/>
  <c r="A42" i="4" l="1"/>
  <c r="A43" i="4" s="1"/>
  <c r="A44" i="4" s="1"/>
  <c r="A15" i="4"/>
  <c r="A48" i="4" l="1"/>
  <c r="A16" i="4"/>
  <c r="A17" i="4" s="1"/>
  <c r="A19" i="4"/>
  <c r="A20" i="4" s="1"/>
  <c r="A21" i="4" s="1"/>
  <c r="A24" i="4" s="1"/>
  <c r="A25" i="4" s="1"/>
  <c r="A32" i="4" s="1"/>
  <c r="A35" i="4" l="1"/>
  <c r="A36" i="4" s="1"/>
  <c r="A37" i="4" s="1"/>
  <c r="A33" i="4"/>
</calcChain>
</file>

<file path=xl/sharedStrings.xml><?xml version="1.0" encoding="utf-8"?>
<sst xmlns="http://schemas.openxmlformats.org/spreadsheetml/2006/main" count="642" uniqueCount="280">
  <si>
    <t>Osnovna šola Košana</t>
  </si>
  <si>
    <t>OBR-12</t>
  </si>
  <si>
    <t>PREDRAČUN za 1. sklop: PERUTNINA IN PERUTNINARSKI IZDELKI</t>
  </si>
  <si>
    <t>Zap. št.</t>
  </si>
  <si>
    <t>ARTIKEL</t>
  </si>
  <si>
    <t>EM</t>
  </si>
  <si>
    <t>Eko živilo</t>
  </si>
  <si>
    <t xml:space="preserve">Puranja šunka, maxi </t>
  </si>
  <si>
    <t>kg</t>
  </si>
  <si>
    <t>Okvirna letna količina</t>
  </si>
  <si>
    <t>cena/EM 
(brez DDV)</t>
  </si>
  <si>
    <t>cena/EM 
(z DDV)</t>
  </si>
  <si>
    <t>Ajdov kruh  (750g)</t>
  </si>
  <si>
    <t>Beli kruh  1/1</t>
  </si>
  <si>
    <t>Graham kruh (750g)</t>
  </si>
  <si>
    <t>Koruzni kruh (750g)</t>
  </si>
  <si>
    <t>Kruh pšenični črni (800g)</t>
  </si>
  <si>
    <t>Kruh z ovsenimi kosmiči (750g)</t>
  </si>
  <si>
    <t>Štručka pletena 80g</t>
  </si>
  <si>
    <t>Žemlja bela  (80g)</t>
  </si>
  <si>
    <t>Žemlja črna (80g)</t>
  </si>
  <si>
    <t>Domači jušni rezanci (500g)</t>
  </si>
  <si>
    <t>Domači mlinci z jajci (250g)</t>
  </si>
  <si>
    <t xml:space="preserve">Domači široki rezanci  (500g) </t>
  </si>
  <si>
    <t>Instant kuskus (470g)</t>
  </si>
  <si>
    <t>Ješprenj 1/1</t>
  </si>
  <si>
    <t>Koruzni zdrob 1/1</t>
  </si>
  <si>
    <t>Pšenični zdrob 1/1</t>
  </si>
  <si>
    <t>Ananas</t>
  </si>
  <si>
    <t>Banane</t>
  </si>
  <si>
    <t>Breskve</t>
  </si>
  <si>
    <t>Češnje</t>
  </si>
  <si>
    <t>Grozdje, belo</t>
  </si>
  <si>
    <t>Kaki vanilija</t>
  </si>
  <si>
    <t>Kivi</t>
  </si>
  <si>
    <t xml:space="preserve">Lubenice </t>
  </si>
  <si>
    <t>Mandarine</t>
  </si>
  <si>
    <t>Marelice</t>
  </si>
  <si>
    <t>Melone</t>
  </si>
  <si>
    <t>Nektarine</t>
  </si>
  <si>
    <t>Orehi, suha jedrca</t>
  </si>
  <si>
    <t>Pomaranče</t>
  </si>
  <si>
    <t>Rozine</t>
  </si>
  <si>
    <t>Suhe marelice</t>
  </si>
  <si>
    <t>Blitva</t>
  </si>
  <si>
    <t>Brokoli</t>
  </si>
  <si>
    <t xml:space="preserve">Bučke </t>
  </si>
  <si>
    <t>Cvetača</t>
  </si>
  <si>
    <t xml:space="preserve">Čebula </t>
  </si>
  <si>
    <t>Čičerika</t>
  </si>
  <si>
    <t>Krompir</t>
  </si>
  <si>
    <t>Limona</t>
  </si>
  <si>
    <t>Paprika, rdeča</t>
  </si>
  <si>
    <t>Paradižnik</t>
  </si>
  <si>
    <t>Por</t>
  </si>
  <si>
    <t>Zelje, belo</t>
  </si>
  <si>
    <t>Sadni sirup limona 5/1</t>
  </si>
  <si>
    <t>Sadni sirup malina 5/1</t>
  </si>
  <si>
    <t>kos</t>
  </si>
  <si>
    <t>Čokolešnik (1800g)</t>
  </si>
  <si>
    <t>Kakav 2,5/1</t>
  </si>
  <si>
    <t>Kompot mešano sadje 2,5/1</t>
  </si>
  <si>
    <t>Kosmiči ovseni (500g)</t>
  </si>
  <si>
    <t>Lovorjev list (25g)</t>
  </si>
  <si>
    <t>Omaka pečenka (500g)</t>
  </si>
  <si>
    <t>Rdeča pesa (4200g)</t>
  </si>
  <si>
    <t>vrednost  brez DDV
(skupaj)</t>
  </si>
  <si>
    <t>Piščančja posebna (400g)</t>
  </si>
  <si>
    <t>Piščančje hrenovke (600g)</t>
  </si>
  <si>
    <t>Puranje prsi v ovitku, maxi</t>
  </si>
  <si>
    <t>Piščančje peruti sveže</t>
  </si>
  <si>
    <t>Piščančja posebna maxi</t>
  </si>
  <si>
    <t>Puranja šunka, (400g)</t>
  </si>
  <si>
    <t>Keksi rženi (350g)</t>
  </si>
  <si>
    <t>Keksi žepki polnozrnati (340g)</t>
  </si>
  <si>
    <t>Koruzni kruh MŠ  1/1</t>
  </si>
  <si>
    <t>Krof (80g)</t>
  </si>
  <si>
    <t>Kruh črni 1/1</t>
  </si>
  <si>
    <t>Drobtine bele 10/1</t>
  </si>
  <si>
    <t>Drobtine polbele 10/1</t>
  </si>
  <si>
    <t xml:space="preserve">Rogljič  polnozrnat (60g) </t>
  </si>
  <si>
    <t>Kruh stoletni  (750g)</t>
  </si>
  <si>
    <t>Štručka sirova (80g)</t>
  </si>
  <si>
    <t>Štručka makova (80g)</t>
  </si>
  <si>
    <t>Štručka pletena makova (80g)</t>
  </si>
  <si>
    <t>Štručka pletena sezamova (100g)</t>
  </si>
  <si>
    <t>Žemlja koruzna (80g)</t>
  </si>
  <si>
    <t>Bombeta s sezamom (80g)</t>
  </si>
  <si>
    <t>Baguetta francoska (250g)</t>
  </si>
  <si>
    <t>Pecivo bio ovseno (80g)</t>
  </si>
  <si>
    <t>Zavitek jabolčni (130g)</t>
  </si>
  <si>
    <t>Kocka čokoladna (60g)</t>
  </si>
  <si>
    <t>Široki rezanci bb 6/1</t>
  </si>
  <si>
    <t>Durum testenine - peresniki 39 5/1</t>
  </si>
  <si>
    <t>Moka pšenična tip 500 5/1</t>
  </si>
  <si>
    <t>Domača ribana kaša (500 g)</t>
  </si>
  <si>
    <t>Grozdje, črno</t>
  </si>
  <si>
    <t>Grozdje, rdeče</t>
  </si>
  <si>
    <t>Hruške</t>
  </si>
  <si>
    <t>Klementina</t>
  </si>
  <si>
    <t>Zelje, rdeče</t>
  </si>
  <si>
    <t>Buča hokaido</t>
  </si>
  <si>
    <t>Malancani</t>
  </si>
  <si>
    <t>Zelje, belo mlado</t>
  </si>
  <si>
    <t>Pomarančni nektar 50% sd 1/1</t>
  </si>
  <si>
    <t>Jabolčni nektar 50% sd 1/1</t>
  </si>
  <si>
    <t>Breskov nektar 50% sd 1/1</t>
  </si>
  <si>
    <t>Jabolčni nektar 50% sd 0,2L</t>
  </si>
  <si>
    <t>Sadna kašica (120g)</t>
  </si>
  <si>
    <t>Kefir  (150g)</t>
  </si>
  <si>
    <t>Sirni namaz 2,5/1</t>
  </si>
  <si>
    <t>Čokoladno mleko, 1/2</t>
  </si>
  <si>
    <t>Kosmiči koruzni  ( 500g)</t>
  </si>
  <si>
    <t>Rdeča pesa (700g)</t>
  </si>
  <si>
    <t>Tune v olju rio mare (80gx4)</t>
  </si>
  <si>
    <t>Sladkor bel  1/1</t>
  </si>
  <si>
    <t>Sladkor mlet  (500g)</t>
  </si>
  <si>
    <t>Fižol zr. rjavi (400g)</t>
  </si>
  <si>
    <t>Fižol zr. rjavi 2,5/1</t>
  </si>
  <si>
    <t>Jajčne testenine-peresniki 39 5/1</t>
  </si>
  <si>
    <t>Moka pirina polnozrnata1/1</t>
  </si>
  <si>
    <t>Pecivo polnozrnato (80g)</t>
  </si>
  <si>
    <t>Žemlja graham (80g)</t>
  </si>
  <si>
    <t>Marmorni kolač</t>
  </si>
  <si>
    <t>Buhtelj</t>
  </si>
  <si>
    <t>Sadna rezina</t>
  </si>
  <si>
    <t>Jušni rezanci 113 durum 1/1</t>
  </si>
  <si>
    <t xml:space="preserve">Jajčni rižek </t>
  </si>
  <si>
    <t>Jajčne testenine drobne</t>
  </si>
  <si>
    <t>Tortelini (različne vrste)</t>
  </si>
  <si>
    <t>Topljeni sir (200g)</t>
  </si>
  <si>
    <t xml:space="preserve">File piščančji </t>
  </si>
  <si>
    <t xml:space="preserve">Piščančja bedra </t>
  </si>
  <si>
    <t>Pašteta (različni okusi) (100g)</t>
  </si>
  <si>
    <t xml:space="preserve">Krače piščancev </t>
  </si>
  <si>
    <t xml:space="preserve">Piščančja nabodala </t>
  </si>
  <si>
    <t>Piščančje klobase za žar</t>
  </si>
  <si>
    <t xml:space="preserve">Piščančje klobase </t>
  </si>
  <si>
    <t>Piščančje pleskavice</t>
  </si>
  <si>
    <t>Mortadela</t>
  </si>
  <si>
    <t>Pršut kuhan</t>
  </si>
  <si>
    <t>Pršut sveži</t>
  </si>
  <si>
    <t>Panceta</t>
  </si>
  <si>
    <t>Prekajeni svinjski vrat</t>
  </si>
  <si>
    <t>Goveje mleto meso</t>
  </si>
  <si>
    <t>Svinjski kare</t>
  </si>
  <si>
    <t>Goveja rebra</t>
  </si>
  <si>
    <t>Goveja pleča</t>
  </si>
  <si>
    <t>Goveje stegno</t>
  </si>
  <si>
    <t>Svinjsko stegno</t>
  </si>
  <si>
    <t>Telečje stegno</t>
  </si>
  <si>
    <t>Telečja pleča</t>
  </si>
  <si>
    <t>Pečenice</t>
  </si>
  <si>
    <t>Primorska klobasa</t>
  </si>
  <si>
    <t>Ogrska salama</t>
  </si>
  <si>
    <t>Mleto meso mešano</t>
  </si>
  <si>
    <t>Rezanci BB valoviti  55 12/1</t>
  </si>
  <si>
    <t>Rezanci polnozrnati (250g)</t>
  </si>
  <si>
    <t>Jabolka</t>
  </si>
  <si>
    <t>Jagode</t>
  </si>
  <si>
    <t>Žitna ploščica, sadni okusi (30 g)</t>
  </si>
  <si>
    <t>Sadni sirup pomaranča 5/1</t>
  </si>
  <si>
    <t>Marelični nektar 50% sd 1/1</t>
  </si>
  <si>
    <t>Sok ananas 100% 1/1</t>
  </si>
  <si>
    <t>Jogurt tekoči naravni 3,2% 1/1</t>
  </si>
  <si>
    <t>Margarina  (250-500g)</t>
  </si>
  <si>
    <t>Maslo (250g)</t>
  </si>
  <si>
    <t>Sir trdi (kot Edamec) 2,5/1</t>
  </si>
  <si>
    <t>Mleko polnomastno (kot Alpsko) 1/1</t>
  </si>
  <si>
    <t>Parmezan  1/1</t>
  </si>
  <si>
    <t xml:space="preserve">Borovnice zamrznjene 2,5/1 </t>
  </si>
  <si>
    <t>Čokolino  1/1</t>
  </si>
  <si>
    <t>Dodatek jedem (kot Vegeta) 1/1</t>
  </si>
  <si>
    <t>Gozdni sadeži  zamrznjeni 2,5/1</t>
  </si>
  <si>
    <t>Grisini  polnozrnati (100g)</t>
  </si>
  <si>
    <t>Grisini (100g)</t>
  </si>
  <si>
    <t>Juha v vrečki,  goveja 1/1</t>
  </si>
  <si>
    <t>Kaša ribana   (500g)</t>
  </si>
  <si>
    <t>Kavni nadomestek  (250 g)</t>
  </si>
  <si>
    <t>Keksi (kot Piknik) (230g)</t>
  </si>
  <si>
    <t>Kis vinski 10/1</t>
  </si>
  <si>
    <t>Koruza sladka  (340g)</t>
  </si>
  <si>
    <t>Kumarice   (650g)</t>
  </si>
  <si>
    <t>Margarina namaz (250g)</t>
  </si>
  <si>
    <t>Moka rožičeva (200g)</t>
  </si>
  <si>
    <t>Olje rastlinsko  5/1</t>
  </si>
  <si>
    <t>Olje sončnično   2/1</t>
  </si>
  <si>
    <t>Papir peki</t>
  </si>
  <si>
    <t>Pasiran paradižnik (500g)</t>
  </si>
  <si>
    <t>Pašteta za otroke (400g)</t>
  </si>
  <si>
    <t>Prašek pecilni  1/1</t>
  </si>
  <si>
    <t>Prepečenec (330g)</t>
  </si>
  <si>
    <t>Riž   1/1</t>
  </si>
  <si>
    <t>Riž   5/1</t>
  </si>
  <si>
    <t>Sol  1/1</t>
  </si>
  <si>
    <t>Fige</t>
  </si>
  <si>
    <t>Fige suhe</t>
  </si>
  <si>
    <t>Motovilec</t>
  </si>
  <si>
    <t>Špinača</t>
  </si>
  <si>
    <t>Čaj (planinski, šipek, sadni) 1/1</t>
  </si>
  <si>
    <t>Čokolino dietni (200g)</t>
  </si>
  <si>
    <t>Čokolešnik dietni (kot Fitnes)(500g)</t>
  </si>
  <si>
    <t>Džem diabetični (kot Darbo) (230g)</t>
  </si>
  <si>
    <t>Kis balzamični 0,5/1</t>
  </si>
  <si>
    <t>Kumarice   3/1</t>
  </si>
  <si>
    <t>Med dietni (kot Diethon) (900g)</t>
  </si>
  <si>
    <t>Namaz sadni  5/1</t>
  </si>
  <si>
    <t>Olje olivno 0,5/1</t>
  </si>
  <si>
    <t>Olje bučno 0,5/1</t>
  </si>
  <si>
    <t>Riž polnozrnati 1/1</t>
  </si>
  <si>
    <t>Sladkor trsni 1/1</t>
  </si>
  <si>
    <t>Vrečke z ročajem 5/1</t>
  </si>
  <si>
    <t>Mleko riževo 1/1</t>
  </si>
  <si>
    <t>Mleko ovseno 1/1</t>
  </si>
  <si>
    <t>Mleko brez laktoze1/1</t>
  </si>
  <si>
    <t>Namaz čokoladni 3,5/1</t>
  </si>
  <si>
    <t>Sir (kot Šmarski rok) 25% 1/1</t>
  </si>
  <si>
    <t>Sir trdi brez laktoze 1/1</t>
  </si>
  <si>
    <t>Jogurt brez laktoze 0,5/1</t>
  </si>
  <si>
    <t>Skuta  1/1</t>
  </si>
  <si>
    <t>Smetana za stepanje 1/1</t>
  </si>
  <si>
    <t>Mleko sveže polnomastno 15/1</t>
  </si>
  <si>
    <t>Smetana sladka 1/1</t>
  </si>
  <si>
    <t>Smetana kisla (400g)</t>
  </si>
  <si>
    <t>Sladoled (različni okusi) 3/1</t>
  </si>
  <si>
    <t>Sok pomaranča 100%  1/1</t>
  </si>
  <si>
    <t>Sok korenček 100% 1/1</t>
  </si>
  <si>
    <t>Sok rdeča pesa 100% 1/1</t>
  </si>
  <si>
    <t>Sladkor vanilija 1/1</t>
  </si>
  <si>
    <t>Kava  mleta (100g)</t>
  </si>
  <si>
    <t>Jušne kocke zelenjava (120g)</t>
  </si>
  <si>
    <t xml:space="preserve">Kumare </t>
  </si>
  <si>
    <t>Gorčica (500g)</t>
  </si>
  <si>
    <t>Keksi otroški (kot Plazma) (300g)</t>
  </si>
  <si>
    <t>Keksi polnozrnati (kot Grancereale) (250g)</t>
  </si>
  <si>
    <t>Puding čokolada, vanilija  1/1</t>
  </si>
  <si>
    <t>Suhe slive, brez koščice</t>
  </si>
  <si>
    <t xml:space="preserve">Česen </t>
  </si>
  <si>
    <t>Njoki</t>
  </si>
  <si>
    <t>Pecivo pakirano (100g)</t>
  </si>
  <si>
    <t>Šunka</t>
  </si>
  <si>
    <t>PREDRAČUN za 8. sklop: SPLOŠNO PREHRAMBENO BLAGO</t>
  </si>
  <si>
    <t>PREDRAČUN za 7. sklop: MLEKO IN MLEČNI IZDELKI</t>
  </si>
  <si>
    <t>PREDRAČUN za 6. sklop: SADNI SOKOVI, SADNI IZDELKI IN SIRUPI</t>
  </si>
  <si>
    <t>PREDRAČUN za 5. sklop: SVEŽE SADJE IN ZELENJAVA</t>
  </si>
  <si>
    <t>PREDRAČUN za 4. sklop: ŽITO, MLEVSKI IZDELKI IN TESTENINE</t>
  </si>
  <si>
    <t>PREDRAČUN za 3. sklop: KRUH, PEKOVSKI IN SLAŠČIČARSKI IZDELKI</t>
  </si>
  <si>
    <t>PREDRAČUN za 2. sklop: MESO IN MESNI IZDELKI</t>
  </si>
  <si>
    <t xml:space="preserve">File puranji </t>
  </si>
  <si>
    <t xml:space="preserve">Hrbti piščancev </t>
  </si>
  <si>
    <t xml:space="preserve">Piščančja prsa </t>
  </si>
  <si>
    <t>Zelenjava  zamrznjena 2,5/1</t>
  </si>
  <si>
    <t>Namaz čok lešnikov s fruktozo 1/1</t>
  </si>
  <si>
    <t>Jogurt tekoči sadni  3,2% 1/1</t>
  </si>
  <si>
    <t>Cmoki zamrznjeni (marel, sliv)(500g)</t>
  </si>
  <si>
    <t>Skupna vrednost sklopa (brez DDV): ___________________________</t>
  </si>
  <si>
    <t>Dobavitelj je dolžan odvažati embalažo (kartonasti zaboji, plastični zaboji, leseni zaboji) v skladu z veljavnimi predpisi. Kršitev te obveznosti je razlog za izključitev podpisnika pogodbe iz nadaljnjega poslovanja. (Glej 23. člen Uredbe o ravnanju z embalažo in odpadno embalažo – Uradni list RS. št. 84/2006; 106/2006; 110/2007; 67/2011; 68/2011; 18/2014).</t>
  </si>
  <si>
    <t>Datum, kraj:</t>
  </si>
  <si>
    <t>Žig in podpis ponudnika:</t>
  </si>
  <si>
    <r>
      <t>Številka</t>
    </r>
    <r>
      <rPr>
        <sz val="11"/>
        <color rgb="FF000000"/>
        <rFont val="Arial Narrow"/>
        <family val="2"/>
        <charset val="238"/>
      </rPr>
      <t>: 023-1/2017</t>
    </r>
  </si>
  <si>
    <r>
      <t>Datum</t>
    </r>
    <r>
      <rPr>
        <sz val="11"/>
        <color rgb="FF000000"/>
        <rFont val="Arial Narrow"/>
        <family val="2"/>
        <charset val="238"/>
      </rPr>
      <t>: 14.07.2017</t>
    </r>
  </si>
  <si>
    <r>
      <t>Datum</t>
    </r>
    <r>
      <rPr>
        <sz val="11"/>
        <color rgb="FF000000"/>
        <rFont val="Arial Narrow"/>
        <family val="2"/>
        <charset val="238"/>
      </rPr>
      <t>: 14. 7. 2017</t>
    </r>
  </si>
  <si>
    <t>Štručka šunka in sir (120g)</t>
  </si>
  <si>
    <t>Žitni rogljički 70 g</t>
  </si>
  <si>
    <t>Kruh polnozrnati  1/1</t>
  </si>
  <si>
    <t>Polbeli kruh</t>
  </si>
  <si>
    <t>Prosena kaša</t>
  </si>
  <si>
    <t>Solata</t>
  </si>
  <si>
    <t>Koleraba rumena</t>
  </si>
  <si>
    <t>Korenje rinfuza</t>
  </si>
  <si>
    <t>Peteršilj</t>
  </si>
  <si>
    <t>Kislo zelje 1 kg</t>
  </si>
  <si>
    <t>Repa kisla 1 kg</t>
  </si>
  <si>
    <t>Mleko brez laktoze 3,5 1 l</t>
  </si>
  <si>
    <t>File vitki som zam. 640 g</t>
  </si>
  <si>
    <t>Keksi dietni (200g) (kot Leibniz, Dibus mini, Gullon)</t>
  </si>
  <si>
    <t>Margarina za peko (500g)</t>
  </si>
  <si>
    <t>Paradižnikov konc  (4500g)</t>
  </si>
  <si>
    <t>Voda negazirana 0,5/1</t>
  </si>
  <si>
    <t>Začimbe (baz, rožm, cim,) (180g)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</si>
</sst>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5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Arial Narrow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5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9" fillId="0" borderId="0" xfId="0" applyFont="1" applyFill="1" applyBorder="1"/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/>
    <xf numFmtId="1" fontId="10" fillId="0" borderId="0" xfId="0" applyNumberFormat="1" applyFont="1" applyFill="1" applyBorder="1"/>
    <xf numFmtId="0" fontId="9" fillId="0" borderId="0" xfId="0" applyFont="1" applyFill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NumberFormat="1" applyFont="1" applyAlignment="1">
      <alignment horizontal="right" vertical="center"/>
    </xf>
    <xf numFmtId="0" fontId="0" fillId="0" borderId="0" xfId="0" applyFont="1" applyFill="1" applyBorder="1"/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0" borderId="0" xfId="0" applyNumberFormat="1" applyFont="1" applyFill="1" applyAlignment="1">
      <alignment horizontal="center" vertical="center"/>
    </xf>
    <xf numFmtId="3" fontId="0" fillId="0" borderId="0" xfId="0" applyNumberFormat="1"/>
    <xf numFmtId="1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4">
    <cellStyle name="Navadno" xfId="0" builtinId="0"/>
    <cellStyle name="Navadno 2" xfId="2"/>
    <cellStyle name="Navadno 3" xfId="3"/>
    <cellStyle name="Navadno 4" xfId="1"/>
  </cellStyles>
  <dxfs count="71"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318770</xdr:colOff>
      <xdr:row>0</xdr:row>
      <xdr:rowOff>475615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3345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318770</xdr:colOff>
      <xdr:row>0</xdr:row>
      <xdr:rowOff>532765</xdr:rowOff>
    </xdr:to>
    <xdr:pic>
      <xdr:nvPicPr>
        <xdr:cNvPr id="4" name="Slika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633345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328295</xdr:colOff>
      <xdr:row>0</xdr:row>
      <xdr:rowOff>475615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633345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80645</xdr:colOff>
      <xdr:row>0</xdr:row>
      <xdr:rowOff>475615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33345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318770</xdr:colOff>
      <xdr:row>0</xdr:row>
      <xdr:rowOff>475615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3345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394970</xdr:colOff>
      <xdr:row>0</xdr:row>
      <xdr:rowOff>475615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633345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2299970</xdr:colOff>
      <xdr:row>0</xdr:row>
      <xdr:rowOff>475615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3345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2299970</xdr:colOff>
      <xdr:row>0</xdr:row>
      <xdr:rowOff>475615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3345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1:H29" totalsRowShown="0" headerRowDxfId="70" dataDxfId="69">
  <autoFilter ref="A11:H29"/>
  <sortState ref="A12:H30">
    <sortCondition ref="B12"/>
  </sortState>
  <tableColumns count="8">
    <tableColumn id="1" name="Zap. št." dataDxfId="68">
      <calculatedColumnFormula>A11+1</calculatedColumnFormula>
    </tableColumn>
    <tableColumn id="2" name="ARTIKEL" dataDxfId="67"/>
    <tableColumn id="3" name="Okvirna letna količina" dataDxfId="66"/>
    <tableColumn id="4" name="EM" dataDxfId="65"/>
    <tableColumn id="5" name="cena/EM _x000a_(brez DDV)" dataDxfId="64"/>
    <tableColumn id="6" name="cena/EM _x000a_(z DDV)" dataDxfId="63"/>
    <tableColumn id="7" name="vrednost  brez DDV_x000a_(skupaj)" dataDxfId="62">
      <calculatedColumnFormula>Tabela1[[#This Row],[Okvirna letna količina]]*Tabela1[[#This Row],[cena/EM 
(brez DDV)]]</calculatedColumnFormula>
    </tableColumn>
    <tableColumn id="8" name="Eko živilo" dataDxfId="6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0" name="Tabela111" displayName="Tabela111" ref="A11:H29" totalsRowShown="0" headerRowDxfId="60" dataDxfId="59">
  <autoFilter ref="A11:H29"/>
  <sortState ref="A12:H29">
    <sortCondition ref="B12"/>
  </sortState>
  <tableColumns count="8">
    <tableColumn id="1" name="Zap. št." dataDxfId="58">
      <calculatedColumnFormula>A11+1</calculatedColumnFormula>
    </tableColumn>
    <tableColumn id="2" name="ARTIKEL" dataDxfId="57"/>
    <tableColumn id="3" name="Okvirna letna količina" dataDxfId="56"/>
    <tableColumn id="4" name="EM" dataDxfId="55"/>
    <tableColumn id="5" name="cena/EM _x000a_(brez DDV)" dataDxfId="54"/>
    <tableColumn id="6" name="cena/EM _x000a_(z DDV)" dataDxfId="53"/>
    <tableColumn id="7" name="vrednost  brez DDV_x000a_(skupaj)" dataDxfId="52">
      <calculatedColumnFormula>Tabela111[[#This Row],[Okvirna letna količina]]*Tabela111[[#This Row],[cena/EM 
(brez DDV)]]</calculatedColumnFormula>
    </tableColumn>
    <tableColumn id="8" name="Eko živilo" dataDxfId="5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13" displayName="Tabela13" ref="A11:H49" totalsRowShown="0" headerRowDxfId="50" dataDxfId="49">
  <autoFilter ref="A11:H49"/>
  <sortState ref="A12:H47">
    <sortCondition ref="B12"/>
  </sortState>
  <tableColumns count="8">
    <tableColumn id="1" name="Zap. št." dataDxfId="48">
      <calculatedColumnFormula>A11+1</calculatedColumnFormula>
    </tableColumn>
    <tableColumn id="2" name="ARTIKEL" dataDxfId="47"/>
    <tableColumn id="3" name="Okvirna letna količina" dataDxfId="46"/>
    <tableColumn id="4" name="EM" dataDxfId="45"/>
    <tableColumn id="5" name="cena/EM _x000a_(brez DDV)" dataDxfId="44"/>
    <tableColumn id="6" name="cena/EM _x000a_(z DDV)" dataDxfId="43"/>
    <tableColumn id="7" name="vrednost  brez DDV_x000a_(skupaj)" dataDxfId="42">
      <calculatedColumnFormula>Tabela13[[#This Row],[Okvirna letna količina]]*Tabela13[[#This Row],[cena/EM 
(brez DDV)]]</calculatedColumnFormula>
    </tableColumn>
    <tableColumn id="8" name="Eko živilo" dataDxfId="4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" name="Tabela14" displayName="Tabela14" ref="A11:H33" totalsRowShown="0" headerRowDxfId="40" dataDxfId="39">
  <autoFilter ref="A11:H33"/>
  <sortState ref="A12:H31">
    <sortCondition ref="B12"/>
  </sortState>
  <tableColumns count="8">
    <tableColumn id="1" name="Zap. št." dataDxfId="38"/>
    <tableColumn id="2" name="ARTIKEL" dataDxfId="37"/>
    <tableColumn id="3" name="Okvirna letna količina" dataDxfId="36"/>
    <tableColumn id="4" name="EM" dataDxfId="35"/>
    <tableColumn id="5" name="cena/EM _x000a_(brez DDV)" dataDxfId="34"/>
    <tableColumn id="6" name="cena/EM _x000a_(z DDV)" dataDxfId="33"/>
    <tableColumn id="7" name="vrednost  brez DDV_x000a_(skupaj)" dataDxfId="32">
      <calculatedColumnFormula>Tabela14[[#This Row],[Okvirna letna količina]]*Tabela14[[#This Row],[cena/EM 
(brez DDV)]]</calculatedColumnFormula>
    </tableColumn>
    <tableColumn id="8" name="Eko živilo" dataDxfId="3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ela15" displayName="Tabela15" ref="A11:H62" totalsRowShown="0" headerRowDxfId="30" dataDxfId="29">
  <autoFilter ref="A11:H62"/>
  <tableColumns count="8">
    <tableColumn id="1" name="Zap. št." dataDxfId="28">
      <calculatedColumnFormula>A11+1</calculatedColumnFormula>
    </tableColumn>
    <tableColumn id="2" name="ARTIKEL" dataDxfId="27"/>
    <tableColumn id="3" name="Okvirna letna količina" dataDxfId="26"/>
    <tableColumn id="4" name="EM" dataDxfId="25"/>
    <tableColumn id="5" name="cena/EM _x000a_(brez DDV)" dataDxfId="24"/>
    <tableColumn id="6" name="cena/EM _x000a_(z DDV)" dataDxfId="23"/>
    <tableColumn id="7" name="vrednost  brez DDV_x000a_(skupaj)" dataDxfId="22">
      <calculatedColumnFormula>Tabela15[[#This Row],[Okvirna letna količina]]*Tabela15[[#This Row],[cena/EM 
(brez DDV)]]</calculatedColumnFormula>
    </tableColumn>
    <tableColumn id="8" name="Eko živilo" dataDxfId="2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ela16" displayName="Tabela16" ref="A11:H25" totalsRowShown="0" headerRowDxfId="20" dataDxfId="19">
  <autoFilter ref="A11:H25"/>
  <sortState ref="A12:H23">
    <sortCondition ref="B12"/>
  </sortState>
  <tableColumns count="8">
    <tableColumn id="1" name="Zap. št." dataDxfId="18"/>
    <tableColumn id="2" name="ARTIKEL" dataDxfId="17"/>
    <tableColumn id="3" name="Okvirna letna količina" dataDxfId="16"/>
    <tableColumn id="4" name="EM" dataDxfId="15"/>
    <tableColumn id="5" name="cena/EM _x000a_(brez DDV)" dataDxfId="14"/>
    <tableColumn id="6" name="cena/EM _x000a_(z DDV)" dataDxfId="13"/>
    <tableColumn id="7" name="vrednost  brez DDV_x000a_(skupaj)" dataDxfId="12">
      <calculatedColumnFormula>Tabela16[[#This Row],[Okvirna letna količina]]*Tabela16[[#This Row],[cena/EM 
(brez DDV)]]</calculatedColumnFormula>
    </tableColumn>
    <tableColumn id="8" name="Eko živilo" dataDxfId="11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ela17" displayName="Tabela17" ref="A11:H32" totalsRowShown="0" headerRowDxfId="10" dataDxfId="9">
  <autoFilter ref="A11:H32"/>
  <sortState ref="A12:H32">
    <sortCondition ref="B12"/>
  </sortState>
  <tableColumns count="8">
    <tableColumn id="1" name="Zap. št." dataDxfId="8"/>
    <tableColumn id="2" name="ARTIKEL" dataDxfId="7"/>
    <tableColumn id="3" name="Okvirna letna količina" dataDxfId="6"/>
    <tableColumn id="4" name="EM" dataDxfId="5"/>
    <tableColumn id="5" name="cena/EM _x000a_(brez DDV)" dataDxfId="4"/>
    <tableColumn id="6" name="cena/EM _x000a_(z DDV)" dataDxfId="3"/>
    <tableColumn id="7" name="vrednost  brez DDV_x000a_(skupaj)" dataDxfId="2">
      <calculatedColumnFormula>Tabela17[[#This Row],[Okvirna letna količina]]*Tabela17[[#This Row],[cena/EM 
(brez DDV)]]</calculatedColumnFormula>
    </tableColumn>
    <tableColumn id="8" name="Eko živilo" dataDxfId="1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ela18" displayName="Tabela18" ref="A11:H82" totalsRowShown="0" headerRowDxfId="0">
  <autoFilter ref="A11:H82"/>
  <sortState ref="A12:H141">
    <sortCondition ref="B12"/>
  </sortState>
  <tableColumns count="8">
    <tableColumn id="1" name="Zap. št."/>
    <tableColumn id="2" name="ARTIKEL"/>
    <tableColumn id="3" name="Okvirna letna količina"/>
    <tableColumn id="4" name="EM"/>
    <tableColumn id="5" name="cena/EM _x000a_(brez DDV)"/>
    <tableColumn id="6" name="cena/EM _x000a_(z DDV)"/>
    <tableColumn id="7" name="vrednost  brez DDV_x000a_(skupaj)"/>
    <tableColumn id="8" name="Eko živil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2" sqref="C2"/>
    </sheetView>
  </sheetViews>
  <sheetFormatPr defaultRowHeight="15" x14ac:dyDescent="0.25"/>
  <cols>
    <col min="1" max="1" width="5" customWidth="1"/>
    <col min="2" max="2" width="29.7109375" bestFit="1" customWidth="1"/>
    <col min="3" max="3" width="13.28515625" customWidth="1"/>
    <col min="5" max="5" width="20.85546875" customWidth="1"/>
    <col min="6" max="6" width="17.85546875" customWidth="1"/>
    <col min="7" max="7" width="18.570312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 t="s">
        <v>0</v>
      </c>
    </row>
    <row r="4" spans="1:8" ht="16.5" x14ac:dyDescent="0.3">
      <c r="A4" s="48" t="s">
        <v>1</v>
      </c>
      <c r="B4" s="48"/>
      <c r="C4" s="48"/>
      <c r="D4" s="48"/>
      <c r="E4" s="48"/>
      <c r="F4" s="48"/>
      <c r="G4" s="48"/>
      <c r="H4" s="48"/>
    </row>
    <row r="6" spans="1:8" ht="16.5" x14ac:dyDescent="0.25">
      <c r="A6" s="49" t="s">
        <v>259</v>
      </c>
      <c r="B6" s="49"/>
      <c r="C6" s="49"/>
      <c r="D6" s="49"/>
      <c r="E6" s="49"/>
      <c r="F6" s="49"/>
      <c r="G6" s="49"/>
      <c r="H6" s="49"/>
    </row>
    <row r="7" spans="1:8" ht="16.5" x14ac:dyDescent="0.25">
      <c r="A7" s="49" t="s">
        <v>260</v>
      </c>
      <c r="B7" s="49"/>
      <c r="C7" s="49"/>
      <c r="D7" s="49"/>
      <c r="E7" s="49"/>
      <c r="F7" s="49"/>
      <c r="G7" s="49"/>
      <c r="H7" s="49"/>
    </row>
    <row r="8" spans="1:8" ht="16.5" x14ac:dyDescent="0.25">
      <c r="A8" s="3"/>
      <c r="B8" s="4"/>
    </row>
    <row r="9" spans="1:8" ht="16.5" x14ac:dyDescent="0.3">
      <c r="A9" s="50" t="s">
        <v>2</v>
      </c>
      <c r="B9" s="50"/>
      <c r="C9" s="50"/>
      <c r="D9" s="50"/>
      <c r="E9" s="50"/>
      <c r="F9" s="50"/>
      <c r="G9" s="50"/>
      <c r="H9" s="50"/>
    </row>
    <row r="11" spans="1:8" ht="33" x14ac:dyDescent="0.25">
      <c r="A11" s="8" t="s">
        <v>3</v>
      </c>
      <c r="B11" s="9" t="s">
        <v>4</v>
      </c>
      <c r="C11" s="8" t="s">
        <v>9</v>
      </c>
      <c r="D11" s="8" t="s">
        <v>5</v>
      </c>
      <c r="E11" s="8" t="s">
        <v>10</v>
      </c>
      <c r="F11" s="8" t="s">
        <v>11</v>
      </c>
      <c r="G11" s="8" t="s">
        <v>66</v>
      </c>
      <c r="H11" s="8" t="s">
        <v>6</v>
      </c>
    </row>
    <row r="12" spans="1:8" ht="16.5" x14ac:dyDescent="0.3">
      <c r="A12" s="6">
        <v>1</v>
      </c>
      <c r="B12" s="11" t="s">
        <v>131</v>
      </c>
      <c r="C12" s="12">
        <v>126</v>
      </c>
      <c r="D12" s="12" t="s">
        <v>8</v>
      </c>
      <c r="E12" s="13"/>
      <c r="F12" s="13"/>
      <c r="G12" s="14">
        <f>Tabela1[[#This Row],[Okvirna letna količina]]*Tabela1[[#This Row],[cena/EM 
(brez DDV)]]</f>
        <v>0</v>
      </c>
      <c r="H12" s="12"/>
    </row>
    <row r="13" spans="1:8" ht="16.5" x14ac:dyDescent="0.3">
      <c r="A13" s="6">
        <v>2</v>
      </c>
      <c r="B13" s="5" t="s">
        <v>248</v>
      </c>
      <c r="C13" s="6">
        <v>80</v>
      </c>
      <c r="D13" s="6" t="s">
        <v>8</v>
      </c>
      <c r="E13" s="7"/>
      <c r="F13" s="7"/>
      <c r="G13" s="7">
        <f>Tabela1[[#This Row],[Okvirna letna količina]]*Tabela1[[#This Row],[cena/EM 
(brez DDV)]]</f>
        <v>0</v>
      </c>
      <c r="H13" s="6"/>
    </row>
    <row r="14" spans="1:8" ht="16.5" x14ac:dyDescent="0.3">
      <c r="A14" s="6">
        <v>3</v>
      </c>
      <c r="B14" s="5" t="s">
        <v>249</v>
      </c>
      <c r="C14" s="6">
        <v>42</v>
      </c>
      <c r="D14" s="6" t="s">
        <v>8</v>
      </c>
      <c r="E14" s="7"/>
      <c r="F14" s="7"/>
      <c r="G14" s="7">
        <f>Tabela1[[#This Row],[Okvirna letna količina]]*Tabela1[[#This Row],[cena/EM 
(brez DDV)]]</f>
        <v>0</v>
      </c>
      <c r="H14" s="6"/>
    </row>
    <row r="15" spans="1:8" ht="16.5" x14ac:dyDescent="0.3">
      <c r="A15" s="6">
        <v>4</v>
      </c>
      <c r="B15" s="5" t="s">
        <v>134</v>
      </c>
      <c r="C15" s="6">
        <v>75</v>
      </c>
      <c r="D15" s="6" t="s">
        <v>8</v>
      </c>
      <c r="E15" s="7"/>
      <c r="F15" s="7"/>
      <c r="G15" s="7">
        <f>Tabela1[[#This Row],[Okvirna letna količina]]*Tabela1[[#This Row],[cena/EM 
(brez DDV)]]</f>
        <v>0</v>
      </c>
      <c r="H15" s="6"/>
    </row>
    <row r="16" spans="1:8" ht="16.5" x14ac:dyDescent="0.3">
      <c r="A16" s="12">
        <v>5</v>
      </c>
      <c r="B16" s="11" t="s">
        <v>133</v>
      </c>
      <c r="C16" s="12">
        <v>12</v>
      </c>
      <c r="D16" s="12" t="s">
        <v>8</v>
      </c>
      <c r="E16" s="13"/>
      <c r="F16" s="13"/>
      <c r="G16" s="14">
        <f>Tabela1[[#This Row],[Okvirna letna količina]]*Tabela1[[#This Row],[cena/EM 
(brez DDV)]]</f>
        <v>0</v>
      </c>
      <c r="H16" s="12"/>
    </row>
    <row r="17" spans="1:8" ht="16.5" x14ac:dyDescent="0.3">
      <c r="A17" s="6">
        <v>6</v>
      </c>
      <c r="B17" s="11" t="s">
        <v>132</v>
      </c>
      <c r="C17" s="12">
        <v>6</v>
      </c>
      <c r="D17" s="12" t="s">
        <v>8</v>
      </c>
      <c r="E17" s="13"/>
      <c r="F17" s="13"/>
      <c r="G17" s="14">
        <f>Tabela1[[#This Row],[Okvirna letna količina]]*Tabela1[[#This Row],[cena/EM 
(brez DDV)]]</f>
        <v>0</v>
      </c>
      <c r="H17" s="12"/>
    </row>
    <row r="18" spans="1:8" ht="16.5" x14ac:dyDescent="0.3">
      <c r="A18" s="6">
        <v>7</v>
      </c>
      <c r="B18" s="5" t="s">
        <v>135</v>
      </c>
      <c r="C18" s="6">
        <v>32</v>
      </c>
      <c r="D18" s="6" t="s">
        <v>8</v>
      </c>
      <c r="E18" s="7"/>
      <c r="F18" s="7"/>
      <c r="G18" s="7">
        <f>Tabela1[[#This Row],[Okvirna letna količina]]*Tabela1[[#This Row],[cena/EM 
(brez DDV)]]</f>
        <v>0</v>
      </c>
      <c r="H18" s="6"/>
    </row>
    <row r="19" spans="1:8" ht="16.5" x14ac:dyDescent="0.3">
      <c r="A19" s="6">
        <v>8</v>
      </c>
      <c r="B19" s="5" t="s">
        <v>67</v>
      </c>
      <c r="C19" s="6">
        <v>2</v>
      </c>
      <c r="D19" s="6" t="s">
        <v>8</v>
      </c>
      <c r="E19" s="7"/>
      <c r="F19" s="7"/>
      <c r="G19" s="7">
        <f>Tabela1[[#This Row],[Okvirna letna količina]]*Tabela1[[#This Row],[cena/EM 
(brez DDV)]]</f>
        <v>0</v>
      </c>
      <c r="H19" s="6"/>
    </row>
    <row r="20" spans="1:8" ht="16.5" x14ac:dyDescent="0.3">
      <c r="A20" s="6">
        <v>9</v>
      </c>
      <c r="B20" s="11" t="s">
        <v>71</v>
      </c>
      <c r="C20" s="12">
        <v>30</v>
      </c>
      <c r="D20" s="12" t="s">
        <v>8</v>
      </c>
      <c r="E20" s="13"/>
      <c r="F20" s="13"/>
      <c r="G20" s="14">
        <f>Tabela1[[#This Row],[Okvirna letna količina]]*Tabela1[[#This Row],[cena/EM 
(brez DDV)]]</f>
        <v>0</v>
      </c>
      <c r="H20" s="12"/>
    </row>
    <row r="21" spans="1:8" ht="16.5" x14ac:dyDescent="0.3">
      <c r="A21" s="6">
        <v>10</v>
      </c>
      <c r="B21" s="5" t="s">
        <v>250</v>
      </c>
      <c r="C21" s="12">
        <v>48</v>
      </c>
      <c r="D21" s="12" t="s">
        <v>8</v>
      </c>
      <c r="E21" s="13"/>
      <c r="F21" s="13"/>
      <c r="G21" s="14">
        <f>Tabela1[[#This Row],[Okvirna letna količina]]*Tabela1[[#This Row],[cena/EM 
(brez DDV)]]</f>
        <v>0</v>
      </c>
      <c r="H21" s="12"/>
    </row>
    <row r="22" spans="1:8" ht="16.5" x14ac:dyDescent="0.3">
      <c r="A22" s="6">
        <v>11</v>
      </c>
      <c r="B22" s="5" t="s">
        <v>68</v>
      </c>
      <c r="C22" s="6">
        <v>90</v>
      </c>
      <c r="D22" s="6" t="s">
        <v>8</v>
      </c>
      <c r="E22" s="7"/>
      <c r="F22" s="7"/>
      <c r="G22" s="7">
        <f>Tabela1[[#This Row],[Okvirna letna količina]]*Tabela1[[#This Row],[cena/EM 
(brez DDV)]]</f>
        <v>0</v>
      </c>
      <c r="H22" s="6"/>
    </row>
    <row r="23" spans="1:8" ht="16.5" x14ac:dyDescent="0.3">
      <c r="A23" s="12">
        <v>12</v>
      </c>
      <c r="B23" s="11" t="s">
        <v>137</v>
      </c>
      <c r="C23" s="12">
        <v>35</v>
      </c>
      <c r="D23" s="12" t="s">
        <v>8</v>
      </c>
      <c r="E23" s="13"/>
      <c r="F23" s="13"/>
      <c r="G23" s="14">
        <f>Tabela1[[#This Row],[Okvirna letna količina]]*Tabela1[[#This Row],[cena/EM 
(brez DDV)]]</f>
        <v>0</v>
      </c>
      <c r="H23" s="12"/>
    </row>
    <row r="24" spans="1:8" ht="16.5" x14ac:dyDescent="0.3">
      <c r="A24" s="12">
        <f>A23+1</f>
        <v>13</v>
      </c>
      <c r="B24" s="11" t="s">
        <v>136</v>
      </c>
      <c r="C24" s="12">
        <v>35</v>
      </c>
      <c r="D24" s="12" t="s">
        <v>8</v>
      </c>
      <c r="E24" s="13"/>
      <c r="F24" s="13"/>
      <c r="G24" s="14">
        <f>Tabela1[[#This Row],[Okvirna letna količina]]*Tabela1[[#This Row],[cena/EM 
(brez DDV)]]</f>
        <v>0</v>
      </c>
      <c r="H24" s="12"/>
    </row>
    <row r="25" spans="1:8" ht="16.5" x14ac:dyDescent="0.3">
      <c r="A25" s="6">
        <v>14</v>
      </c>
      <c r="B25" s="11" t="s">
        <v>70</v>
      </c>
      <c r="C25" s="12">
        <v>11</v>
      </c>
      <c r="D25" s="12" t="s">
        <v>8</v>
      </c>
      <c r="E25" s="13"/>
      <c r="F25" s="13"/>
      <c r="G25" s="14">
        <f>Tabela1[[#This Row],[Okvirna letna količina]]*Tabela1[[#This Row],[cena/EM 
(brez DDV)]]</f>
        <v>0</v>
      </c>
      <c r="H25" s="12"/>
    </row>
    <row r="26" spans="1:8" ht="16.5" x14ac:dyDescent="0.3">
      <c r="A26" s="12">
        <v>15</v>
      </c>
      <c r="B26" s="11" t="s">
        <v>138</v>
      </c>
      <c r="C26" s="12">
        <v>35</v>
      </c>
      <c r="D26" s="12" t="s">
        <v>8</v>
      </c>
      <c r="E26" s="13"/>
      <c r="F26" s="13"/>
      <c r="G26" s="14">
        <f>Tabela1[[#This Row],[Okvirna letna količina]]*Tabela1[[#This Row],[cena/EM 
(brez DDV)]]</f>
        <v>0</v>
      </c>
      <c r="H26" s="12"/>
    </row>
    <row r="27" spans="1:8" ht="16.5" x14ac:dyDescent="0.3">
      <c r="A27" s="12">
        <v>16</v>
      </c>
      <c r="B27" s="11" t="s">
        <v>72</v>
      </c>
      <c r="C27" s="12">
        <v>3</v>
      </c>
      <c r="D27" s="12" t="s">
        <v>8</v>
      </c>
      <c r="E27" s="13"/>
      <c r="F27" s="13"/>
      <c r="G27" s="14">
        <f>Tabela1[[#This Row],[Okvirna letna količina]]*Tabela1[[#This Row],[cena/EM 
(brez DDV)]]</f>
        <v>0</v>
      </c>
      <c r="H27" s="12"/>
    </row>
    <row r="28" spans="1:8" ht="16.5" x14ac:dyDescent="0.3">
      <c r="A28" s="6">
        <v>17</v>
      </c>
      <c r="B28" s="5" t="s">
        <v>7</v>
      </c>
      <c r="C28" s="6">
        <v>18</v>
      </c>
      <c r="D28" s="6" t="s">
        <v>8</v>
      </c>
      <c r="E28" s="7"/>
      <c r="F28" s="7"/>
      <c r="G28" s="7">
        <f>Tabela1[[#This Row],[Okvirna letna količina]]*Tabela1[[#This Row],[cena/EM 
(brez DDV)]]</f>
        <v>0</v>
      </c>
      <c r="H28" s="6"/>
    </row>
    <row r="29" spans="1:8" ht="16.5" x14ac:dyDescent="0.3">
      <c r="A29" s="6">
        <f>A28+1</f>
        <v>18</v>
      </c>
      <c r="B29" s="5" t="s">
        <v>69</v>
      </c>
      <c r="C29" s="6">
        <v>13</v>
      </c>
      <c r="D29" s="6" t="s">
        <v>8</v>
      </c>
      <c r="E29" s="7"/>
      <c r="F29" s="7"/>
      <c r="G29" s="23">
        <f>Tabela1[[#This Row],[Okvirna letna količina]]*Tabela1[[#This Row],[cena/EM 
(brez DDV)]]</f>
        <v>0</v>
      </c>
      <c r="H29" s="6"/>
    </row>
    <row r="30" spans="1:8" ht="16.5" x14ac:dyDescent="0.3">
      <c r="A30" s="6"/>
      <c r="B30" s="5"/>
      <c r="C30" s="6"/>
      <c r="D30" s="6"/>
      <c r="E30" s="7"/>
      <c r="F30" s="7"/>
      <c r="G30" s="7"/>
      <c r="H30" s="6"/>
    </row>
    <row r="32" spans="1:8" x14ac:dyDescent="0.25">
      <c r="B32" t="s">
        <v>255</v>
      </c>
    </row>
    <row r="34" spans="2:3" x14ac:dyDescent="0.25">
      <c r="B34" t="s">
        <v>256</v>
      </c>
    </row>
    <row r="36" spans="2:3" x14ac:dyDescent="0.25">
      <c r="B36" t="s">
        <v>257</v>
      </c>
      <c r="C36" t="s">
        <v>258</v>
      </c>
    </row>
  </sheetData>
  <mergeCells count="4">
    <mergeCell ref="A4:H4"/>
    <mergeCell ref="A6:H6"/>
    <mergeCell ref="A7:H7"/>
    <mergeCell ref="A9:H9"/>
  </mergeCells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33" sqref="D33"/>
    </sheetView>
  </sheetViews>
  <sheetFormatPr defaultRowHeight="15" x14ac:dyDescent="0.25"/>
  <cols>
    <col min="1" max="1" width="5" customWidth="1"/>
    <col min="2" max="2" width="29.7109375" bestFit="1" customWidth="1"/>
    <col min="3" max="3" width="13.28515625" customWidth="1"/>
    <col min="5" max="5" width="20.85546875" customWidth="1"/>
    <col min="6" max="6" width="17.85546875" customWidth="1"/>
    <col min="7" max="7" width="18.570312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 t="s">
        <v>0</v>
      </c>
    </row>
    <row r="4" spans="1:8" ht="16.5" x14ac:dyDescent="0.3">
      <c r="A4" s="48" t="s">
        <v>1</v>
      </c>
      <c r="B4" s="48"/>
      <c r="C4" s="48"/>
      <c r="D4" s="48"/>
      <c r="E4" s="48"/>
      <c r="F4" s="48"/>
      <c r="G4" s="48"/>
      <c r="H4" s="48"/>
    </row>
    <row r="6" spans="1:8" ht="16.5" x14ac:dyDescent="0.25">
      <c r="A6" s="49" t="s">
        <v>259</v>
      </c>
      <c r="B6" s="49"/>
      <c r="C6" s="49"/>
      <c r="D6" s="49"/>
      <c r="E6" s="49"/>
      <c r="F6" s="49"/>
      <c r="G6" s="49"/>
      <c r="H6" s="49"/>
    </row>
    <row r="7" spans="1:8" ht="16.5" x14ac:dyDescent="0.25">
      <c r="A7" s="49" t="s">
        <v>260</v>
      </c>
      <c r="B7" s="49"/>
      <c r="C7" s="49"/>
      <c r="D7" s="49"/>
      <c r="E7" s="49"/>
      <c r="F7" s="49"/>
      <c r="G7" s="49"/>
      <c r="H7" s="49"/>
    </row>
    <row r="8" spans="1:8" ht="16.5" x14ac:dyDescent="0.25">
      <c r="A8" s="3"/>
      <c r="B8" s="4"/>
    </row>
    <row r="9" spans="1:8" ht="16.5" x14ac:dyDescent="0.3">
      <c r="A9" s="50" t="s">
        <v>247</v>
      </c>
      <c r="B9" s="50"/>
      <c r="C9" s="50"/>
      <c r="D9" s="50"/>
      <c r="E9" s="50"/>
      <c r="F9" s="50"/>
      <c r="G9" s="50"/>
      <c r="H9" s="50"/>
    </row>
    <row r="11" spans="1:8" ht="33" x14ac:dyDescent="0.25">
      <c r="A11" s="8" t="s">
        <v>3</v>
      </c>
      <c r="B11" s="9" t="s">
        <v>4</v>
      </c>
      <c r="C11" s="8" t="s">
        <v>9</v>
      </c>
      <c r="D11" s="8" t="s">
        <v>5</v>
      </c>
      <c r="E11" s="8" t="s">
        <v>10</v>
      </c>
      <c r="F11" s="8" t="s">
        <v>11</v>
      </c>
      <c r="G11" s="8" t="s">
        <v>66</v>
      </c>
      <c r="H11" s="8" t="s">
        <v>6</v>
      </c>
    </row>
    <row r="12" spans="1:8" ht="16.5" x14ac:dyDescent="0.3">
      <c r="A12" s="6">
        <v>1</v>
      </c>
      <c r="B12" s="11" t="s">
        <v>147</v>
      </c>
      <c r="C12" s="12">
        <v>52</v>
      </c>
      <c r="D12" s="12" t="s">
        <v>8</v>
      </c>
      <c r="E12" s="13"/>
      <c r="F12" s="13"/>
      <c r="G12" s="14">
        <f>Tabela111[[#This Row],[Okvirna letna količina]]*Tabela111[[#This Row],[cena/EM 
(brez DDV)]]</f>
        <v>0</v>
      </c>
      <c r="H12" s="12"/>
    </row>
    <row r="13" spans="1:8" ht="16.5" x14ac:dyDescent="0.3">
      <c r="A13" s="6">
        <v>2</v>
      </c>
      <c r="B13" s="5" t="s">
        <v>146</v>
      </c>
      <c r="C13" s="6">
        <v>28</v>
      </c>
      <c r="D13" s="6" t="s">
        <v>8</v>
      </c>
      <c r="E13" s="7"/>
      <c r="F13" s="7"/>
      <c r="G13" s="7">
        <f>Tabela111[[#This Row],[Okvirna letna količina]]*Tabela111[[#This Row],[cena/EM 
(brez DDV)]]</f>
        <v>0</v>
      </c>
      <c r="H13" s="6"/>
    </row>
    <row r="14" spans="1:8" ht="16.5" x14ac:dyDescent="0.3">
      <c r="A14" s="6">
        <v>3</v>
      </c>
      <c r="B14" s="5" t="s">
        <v>144</v>
      </c>
      <c r="C14" s="6">
        <v>24</v>
      </c>
      <c r="D14" s="6" t="s">
        <v>8</v>
      </c>
      <c r="E14" s="7"/>
      <c r="F14" s="7"/>
      <c r="G14" s="7">
        <f>Tabela111[[#This Row],[Okvirna letna količina]]*Tabela111[[#This Row],[cena/EM 
(brez DDV)]]</f>
        <v>0</v>
      </c>
      <c r="H14" s="6"/>
    </row>
    <row r="15" spans="1:8" ht="16.5" x14ac:dyDescent="0.3">
      <c r="A15" s="6">
        <v>4</v>
      </c>
      <c r="B15" s="11" t="s">
        <v>148</v>
      </c>
      <c r="C15" s="12">
        <v>135</v>
      </c>
      <c r="D15" s="12" t="s">
        <v>8</v>
      </c>
      <c r="E15" s="13"/>
      <c r="F15" s="13"/>
      <c r="G15" s="14">
        <f>Tabela111[[#This Row],[Okvirna letna količina]]*Tabela111[[#This Row],[cena/EM 
(brez DDV)]]</f>
        <v>0</v>
      </c>
      <c r="H15" s="12"/>
    </row>
    <row r="16" spans="1:8" ht="16.5" x14ac:dyDescent="0.3">
      <c r="A16" s="12">
        <v>5</v>
      </c>
      <c r="B16" s="11" t="s">
        <v>155</v>
      </c>
      <c r="C16" s="12">
        <v>152</v>
      </c>
      <c r="D16" s="12" t="s">
        <v>8</v>
      </c>
      <c r="E16" s="13"/>
      <c r="F16" s="13"/>
      <c r="G16" s="14">
        <f>Tabela111[[#This Row],[Okvirna letna količina]]*Tabela111[[#This Row],[cena/EM 
(brez DDV)]]</f>
        <v>0</v>
      </c>
      <c r="H16" s="12"/>
    </row>
    <row r="17" spans="1:8" ht="16.5" x14ac:dyDescent="0.3">
      <c r="A17" s="6">
        <v>6</v>
      </c>
      <c r="B17" s="11" t="s">
        <v>139</v>
      </c>
      <c r="C17" s="12">
        <v>48</v>
      </c>
      <c r="D17" s="12" t="s">
        <v>8</v>
      </c>
      <c r="E17" s="13"/>
      <c r="F17" s="13"/>
      <c r="G17" s="14">
        <f>Tabela111[[#This Row],[Okvirna letna količina]]*Tabela111[[#This Row],[cena/EM 
(brez DDV)]]</f>
        <v>0</v>
      </c>
      <c r="H17" s="12"/>
    </row>
    <row r="18" spans="1:8" ht="16.5" x14ac:dyDescent="0.3">
      <c r="A18" s="6">
        <v>7</v>
      </c>
      <c r="B18" s="5" t="s">
        <v>154</v>
      </c>
      <c r="C18" s="6">
        <v>55</v>
      </c>
      <c r="D18" s="6" t="s">
        <v>8</v>
      </c>
      <c r="E18" s="7"/>
      <c r="F18" s="7"/>
      <c r="G18" s="7">
        <f>Tabela111[[#This Row],[Okvirna letna količina]]*Tabela111[[#This Row],[cena/EM 
(brez DDV)]]</f>
        <v>0</v>
      </c>
      <c r="H18" s="6"/>
    </row>
    <row r="19" spans="1:8" ht="16.5" x14ac:dyDescent="0.3">
      <c r="A19" s="6">
        <v>8</v>
      </c>
      <c r="B19" s="5" t="s">
        <v>142</v>
      </c>
      <c r="C19" s="6">
        <v>3</v>
      </c>
      <c r="D19" s="6" t="s">
        <v>8</v>
      </c>
      <c r="E19" s="7"/>
      <c r="F19" s="7"/>
      <c r="G19" s="7">
        <f>Tabela111[[#This Row],[Okvirna letna količina]]*Tabela111[[#This Row],[cena/EM 
(brez DDV)]]</f>
        <v>0</v>
      </c>
      <c r="H19" s="6"/>
    </row>
    <row r="20" spans="1:8" ht="16.5" x14ac:dyDescent="0.3">
      <c r="A20" s="6">
        <v>9</v>
      </c>
      <c r="B20" s="11" t="s">
        <v>152</v>
      </c>
      <c r="C20" s="12">
        <v>30</v>
      </c>
      <c r="D20" s="12" t="s">
        <v>8</v>
      </c>
      <c r="E20" s="13"/>
      <c r="F20" s="13"/>
      <c r="G20" s="14">
        <f>Tabela111[[#This Row],[Okvirna letna količina]]*Tabela111[[#This Row],[cena/EM 
(brez DDV)]]</f>
        <v>0</v>
      </c>
      <c r="H20" s="12"/>
    </row>
    <row r="21" spans="1:8" ht="16.5" x14ac:dyDescent="0.3">
      <c r="A21" s="12">
        <v>10</v>
      </c>
      <c r="B21" s="5" t="s">
        <v>240</v>
      </c>
      <c r="C21" s="12">
        <v>1</v>
      </c>
      <c r="D21" s="12" t="s">
        <v>8</v>
      </c>
      <c r="E21" s="13"/>
      <c r="F21" s="13"/>
      <c r="G21" s="14">
        <f>Tabela111[[#This Row],[Okvirna letna količina]]*Tabela111[[#This Row],[cena/EM 
(brez DDV)]]</f>
        <v>0</v>
      </c>
      <c r="H21" s="12"/>
    </row>
    <row r="22" spans="1:8" ht="16.5" x14ac:dyDescent="0.3">
      <c r="A22" s="6">
        <v>11</v>
      </c>
      <c r="B22" s="11" t="s">
        <v>143</v>
      </c>
      <c r="C22" s="12">
        <v>55</v>
      </c>
      <c r="D22" s="12" t="s">
        <v>8</v>
      </c>
      <c r="E22" s="13"/>
      <c r="F22" s="13"/>
      <c r="G22" s="14">
        <f>Tabela111[[#This Row],[Okvirna letna količina]]*Tabela111[[#This Row],[cena/EM 
(brez DDV)]]</f>
        <v>0</v>
      </c>
      <c r="H22" s="12"/>
    </row>
    <row r="23" spans="1:8" ht="16.5" x14ac:dyDescent="0.3">
      <c r="A23" s="12">
        <v>12</v>
      </c>
      <c r="B23" s="11" t="s">
        <v>153</v>
      </c>
      <c r="C23" s="12">
        <v>60</v>
      </c>
      <c r="D23" s="12" t="s">
        <v>8</v>
      </c>
      <c r="E23" s="13"/>
      <c r="F23" s="13"/>
      <c r="G23" s="14">
        <f>Tabela111[[#This Row],[Okvirna letna količina]]*Tabela111[[#This Row],[cena/EM 
(brez DDV)]]</f>
        <v>0</v>
      </c>
      <c r="H23" s="12"/>
    </row>
    <row r="24" spans="1:8" ht="16.5" x14ac:dyDescent="0.3">
      <c r="A24" s="6">
        <v>13</v>
      </c>
      <c r="B24" s="5" t="s">
        <v>140</v>
      </c>
      <c r="C24" s="6">
        <v>34</v>
      </c>
      <c r="D24" s="6" t="s">
        <v>8</v>
      </c>
      <c r="E24" s="7"/>
      <c r="F24" s="7"/>
      <c r="G24" s="7">
        <f>Tabela111[[#This Row],[Okvirna letna količina]]*Tabela111[[#This Row],[cena/EM 
(brez DDV)]]</f>
        <v>0</v>
      </c>
      <c r="H24" s="6"/>
    </row>
    <row r="25" spans="1:8" ht="16.5" x14ac:dyDescent="0.3">
      <c r="A25" s="6">
        <v>14</v>
      </c>
      <c r="B25" s="5" t="s">
        <v>141</v>
      </c>
      <c r="C25" s="6">
        <v>3</v>
      </c>
      <c r="D25" s="6" t="s">
        <v>8</v>
      </c>
      <c r="E25" s="7"/>
      <c r="F25" s="7"/>
      <c r="G25" s="7">
        <f>Tabela111[[#This Row],[Okvirna letna količina]]*Tabela111[[#This Row],[cena/EM 
(brez DDV)]]</f>
        <v>0</v>
      </c>
      <c r="H25" s="6"/>
    </row>
    <row r="26" spans="1:8" ht="16.5" x14ac:dyDescent="0.3">
      <c r="A26" s="6">
        <v>15</v>
      </c>
      <c r="B26" s="11" t="s">
        <v>145</v>
      </c>
      <c r="C26" s="12">
        <v>44</v>
      </c>
      <c r="D26" s="12" t="s">
        <v>8</v>
      </c>
      <c r="E26" s="13"/>
      <c r="F26" s="13"/>
      <c r="G26" s="14">
        <f>Tabela111[[#This Row],[Okvirna letna količina]]*Tabela111[[#This Row],[cena/EM 
(brez DDV)]]</f>
        <v>0</v>
      </c>
      <c r="H26" s="12"/>
    </row>
    <row r="27" spans="1:8" ht="16.5" x14ac:dyDescent="0.3">
      <c r="A27" s="6">
        <v>16</v>
      </c>
      <c r="B27" s="5" t="s">
        <v>149</v>
      </c>
      <c r="C27" s="6">
        <v>152</v>
      </c>
      <c r="D27" s="6" t="s">
        <v>8</v>
      </c>
      <c r="E27" s="7"/>
      <c r="F27" s="7"/>
      <c r="G27" s="7">
        <f>Tabela111[[#This Row],[Okvirna letna količina]]*Tabela111[[#This Row],[cena/EM 
(brez DDV)]]</f>
        <v>0</v>
      </c>
      <c r="H27" s="6"/>
    </row>
    <row r="28" spans="1:8" ht="16.5" x14ac:dyDescent="0.3">
      <c r="A28" s="12">
        <v>17</v>
      </c>
      <c r="B28" s="11" t="s">
        <v>151</v>
      </c>
      <c r="C28" s="12">
        <v>7</v>
      </c>
      <c r="D28" s="12" t="s">
        <v>8</v>
      </c>
      <c r="E28" s="13"/>
      <c r="F28" s="13"/>
      <c r="G28" s="14">
        <f>Tabela111[[#This Row],[Okvirna letna količina]]*Tabela111[[#This Row],[cena/EM 
(brez DDV)]]</f>
        <v>0</v>
      </c>
      <c r="H28" s="12"/>
    </row>
    <row r="29" spans="1:8" ht="16.5" x14ac:dyDescent="0.3">
      <c r="A29" s="12">
        <v>18</v>
      </c>
      <c r="B29" s="11" t="s">
        <v>150</v>
      </c>
      <c r="C29" s="12">
        <v>34</v>
      </c>
      <c r="D29" s="12" t="s">
        <v>8</v>
      </c>
      <c r="E29" s="13"/>
      <c r="F29" s="13"/>
      <c r="G29" s="14">
        <f>Tabela111[[#This Row],[Okvirna letna količina]]*Tabela111[[#This Row],[cena/EM 
(brez DDV)]]</f>
        <v>0</v>
      </c>
      <c r="H29" s="12"/>
    </row>
    <row r="32" spans="1:8" x14ac:dyDescent="0.25">
      <c r="B32" t="s">
        <v>255</v>
      </c>
    </row>
    <row r="34" spans="2:3" x14ac:dyDescent="0.25">
      <c r="B34" t="s">
        <v>256</v>
      </c>
    </row>
    <row r="36" spans="2:3" x14ac:dyDescent="0.25">
      <c r="B36" t="s">
        <v>257</v>
      </c>
      <c r="C36" t="s">
        <v>258</v>
      </c>
    </row>
  </sheetData>
  <mergeCells count="4">
    <mergeCell ref="A4:H4"/>
    <mergeCell ref="A6:H6"/>
    <mergeCell ref="A7:H7"/>
    <mergeCell ref="A9:H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workbookViewId="0">
      <selection activeCell="I4" sqref="I4"/>
    </sheetView>
  </sheetViews>
  <sheetFormatPr defaultRowHeight="15" x14ac:dyDescent="0.25"/>
  <cols>
    <col min="1" max="1" width="5" customWidth="1"/>
    <col min="2" max="2" width="29.7109375" bestFit="1" customWidth="1"/>
    <col min="3" max="3" width="13.28515625" customWidth="1"/>
    <col min="5" max="5" width="20.85546875" customWidth="1"/>
    <col min="6" max="6" width="17.85546875" customWidth="1"/>
    <col min="7" max="7" width="18.570312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 t="s">
        <v>0</v>
      </c>
    </row>
    <row r="4" spans="1:8" ht="16.5" x14ac:dyDescent="0.3">
      <c r="A4" s="48" t="s">
        <v>1</v>
      </c>
      <c r="B4" s="48"/>
      <c r="C4" s="48"/>
      <c r="D4" s="48"/>
      <c r="E4" s="48"/>
      <c r="F4" s="48"/>
      <c r="G4" s="48"/>
      <c r="H4" s="48"/>
    </row>
    <row r="6" spans="1:8" ht="16.5" x14ac:dyDescent="0.25">
      <c r="A6" s="49" t="s">
        <v>259</v>
      </c>
      <c r="B6" s="49"/>
      <c r="C6" s="49"/>
      <c r="D6" s="49"/>
      <c r="E6" s="49"/>
      <c r="F6" s="49"/>
      <c r="G6" s="49"/>
      <c r="H6" s="49"/>
    </row>
    <row r="7" spans="1:8" ht="16.5" x14ac:dyDescent="0.25">
      <c r="A7" s="49" t="s">
        <v>261</v>
      </c>
      <c r="B7" s="49"/>
      <c r="C7" s="49"/>
      <c r="D7" s="49"/>
      <c r="E7" s="49"/>
      <c r="F7" s="49"/>
      <c r="G7" s="49"/>
      <c r="H7" s="49"/>
    </row>
    <row r="8" spans="1:8" ht="16.5" x14ac:dyDescent="0.25">
      <c r="A8" s="3"/>
      <c r="B8" s="4"/>
    </row>
    <row r="9" spans="1:8" ht="16.5" x14ac:dyDescent="0.3">
      <c r="A9" s="50" t="s">
        <v>246</v>
      </c>
      <c r="B9" s="50"/>
      <c r="C9" s="50"/>
      <c r="D9" s="50"/>
      <c r="E9" s="50"/>
      <c r="F9" s="50"/>
      <c r="G9" s="50"/>
      <c r="H9" s="50"/>
    </row>
    <row r="11" spans="1:8" ht="33" x14ac:dyDescent="0.25">
      <c r="A11" s="8" t="s">
        <v>3</v>
      </c>
      <c r="B11" s="9" t="s">
        <v>4</v>
      </c>
      <c r="C11" s="8" t="s">
        <v>9</v>
      </c>
      <c r="D11" s="8" t="s">
        <v>5</v>
      </c>
      <c r="E11" s="8" t="s">
        <v>10</v>
      </c>
      <c r="F11" s="8" t="s">
        <v>11</v>
      </c>
      <c r="G11" s="8" t="s">
        <v>66</v>
      </c>
      <c r="H11" s="8" t="s">
        <v>6</v>
      </c>
    </row>
    <row r="12" spans="1:8" ht="16.5" x14ac:dyDescent="0.25">
      <c r="A12" s="6">
        <v>1</v>
      </c>
      <c r="B12" s="15" t="s">
        <v>12</v>
      </c>
      <c r="C12" s="10">
        <v>88</v>
      </c>
      <c r="D12" s="6" t="s">
        <v>8</v>
      </c>
      <c r="E12" s="7"/>
      <c r="F12" s="7"/>
      <c r="G12" s="7">
        <f>Tabela13[[#This Row],[Okvirna letna količina]]*Tabela13[[#This Row],[cena/EM 
(brez DDV)]]</f>
        <v>0</v>
      </c>
      <c r="H12" s="6"/>
    </row>
    <row r="13" spans="1:8" ht="16.5" x14ac:dyDescent="0.25">
      <c r="A13" s="6">
        <f>A12+1</f>
        <v>2</v>
      </c>
      <c r="B13" s="15" t="s">
        <v>88</v>
      </c>
      <c r="C13" s="10">
        <v>1</v>
      </c>
      <c r="D13" s="6" t="s">
        <v>8</v>
      </c>
      <c r="E13" s="7"/>
      <c r="F13" s="7"/>
      <c r="G13" s="7">
        <f>Tabela13[[#This Row],[Okvirna letna količina]]*Tabela13[[#This Row],[cena/EM 
(brez DDV)]]</f>
        <v>0</v>
      </c>
      <c r="H13" s="6"/>
    </row>
    <row r="14" spans="1:8" ht="16.5" x14ac:dyDescent="0.25">
      <c r="A14" s="6">
        <f>A13+1</f>
        <v>3</v>
      </c>
      <c r="B14" s="15" t="s">
        <v>13</v>
      </c>
      <c r="C14" s="42">
        <v>1100</v>
      </c>
      <c r="D14" s="6" t="s">
        <v>8</v>
      </c>
      <c r="E14" s="7"/>
      <c r="F14" s="7"/>
      <c r="G14" s="7">
        <f>Tabela13[[#This Row],[Okvirna letna količina]]*Tabela13[[#This Row],[cena/EM 
(brez DDV)]]</f>
        <v>0</v>
      </c>
      <c r="H14" s="6"/>
    </row>
    <row r="15" spans="1:8" ht="16.5" x14ac:dyDescent="0.25">
      <c r="A15" s="6">
        <v>4</v>
      </c>
      <c r="B15" s="15" t="s">
        <v>87</v>
      </c>
      <c r="C15" s="10">
        <v>5.2</v>
      </c>
      <c r="D15" s="6" t="s">
        <v>8</v>
      </c>
      <c r="E15" s="7"/>
      <c r="F15" s="7"/>
      <c r="G15" s="7">
        <f>Tabela13[[#This Row],[Okvirna letna količina]]*Tabela13[[#This Row],[cena/EM 
(brez DDV)]]</f>
        <v>0</v>
      </c>
      <c r="H15" s="6"/>
    </row>
    <row r="16" spans="1:8" ht="16.5" x14ac:dyDescent="0.25">
      <c r="A16" s="12">
        <v>5</v>
      </c>
      <c r="B16" s="19" t="s">
        <v>124</v>
      </c>
      <c r="C16" s="40">
        <v>19</v>
      </c>
      <c r="D16" s="43" t="s">
        <v>8</v>
      </c>
      <c r="E16" s="13"/>
      <c r="F16" s="13"/>
      <c r="G16" s="14">
        <f>Tabela13[[#This Row],[Okvirna letna količina]]*Tabela13[[#This Row],[cena/EM 
(brez DDV)]]</f>
        <v>0</v>
      </c>
      <c r="H16" s="12"/>
    </row>
    <row r="17" spans="1:8" ht="16.5" x14ac:dyDescent="0.25">
      <c r="A17" s="6">
        <v>6</v>
      </c>
      <c r="B17" s="15" t="s">
        <v>78</v>
      </c>
      <c r="C17" s="42">
        <v>40</v>
      </c>
      <c r="D17" s="44" t="s">
        <v>8</v>
      </c>
      <c r="E17" s="7"/>
      <c r="F17" s="7"/>
      <c r="G17" s="7">
        <f>Tabela13[[#This Row],[Okvirna letna količina]]*Tabela13[[#This Row],[cena/EM 
(brez DDV)]]</f>
        <v>0</v>
      </c>
      <c r="H17" s="6"/>
    </row>
    <row r="18" spans="1:8" ht="16.5" x14ac:dyDescent="0.25">
      <c r="A18" s="6">
        <f t="shared" ref="A18:A26" si="0">A17+1</f>
        <v>7</v>
      </c>
      <c r="B18" s="15" t="s">
        <v>79</v>
      </c>
      <c r="C18" s="42">
        <v>10</v>
      </c>
      <c r="D18" s="44" t="s">
        <v>8</v>
      </c>
      <c r="E18" s="7"/>
      <c r="F18" s="7"/>
      <c r="G18" s="7">
        <f>Tabela13[[#This Row],[Okvirna letna količina]]*Tabela13[[#This Row],[cena/EM 
(brez DDV)]]</f>
        <v>0</v>
      </c>
      <c r="H18" s="6"/>
    </row>
    <row r="19" spans="1:8" ht="16.5" x14ac:dyDescent="0.25">
      <c r="A19" s="6">
        <f t="shared" si="0"/>
        <v>8</v>
      </c>
      <c r="B19" s="15" t="s">
        <v>14</v>
      </c>
      <c r="C19" s="10">
        <v>13.5</v>
      </c>
      <c r="D19" s="6" t="s">
        <v>8</v>
      </c>
      <c r="E19" s="7"/>
      <c r="F19" s="7"/>
      <c r="G19" s="7">
        <f>Tabela13[[#This Row],[Okvirna letna količina]]*Tabela13[[#This Row],[cena/EM 
(brez DDV)]]</f>
        <v>0</v>
      </c>
      <c r="H19" s="6"/>
    </row>
    <row r="20" spans="1:8" ht="16.5" x14ac:dyDescent="0.25">
      <c r="A20" s="6">
        <f t="shared" si="0"/>
        <v>9</v>
      </c>
      <c r="B20" s="15" t="s">
        <v>73</v>
      </c>
      <c r="C20" s="10">
        <v>1.4</v>
      </c>
      <c r="D20" s="6" t="s">
        <v>8</v>
      </c>
      <c r="E20" s="7"/>
      <c r="F20" s="7"/>
      <c r="G20" s="7">
        <f>Tabela13[[#This Row],[Okvirna letna količina]]*Tabela13[[#This Row],[cena/EM 
(brez DDV)]]</f>
        <v>0</v>
      </c>
      <c r="H20" s="6"/>
    </row>
    <row r="21" spans="1:8" ht="16.5" x14ac:dyDescent="0.25">
      <c r="A21" s="6">
        <f t="shared" si="0"/>
        <v>10</v>
      </c>
      <c r="B21" s="15" t="s">
        <v>74</v>
      </c>
      <c r="C21" s="10">
        <v>1.4</v>
      </c>
      <c r="D21" s="6" t="s">
        <v>8</v>
      </c>
      <c r="E21" s="7"/>
      <c r="F21" s="7"/>
      <c r="G21" s="7">
        <f>Tabela13[[#This Row],[Okvirna letna količina]]*Tabela13[[#This Row],[cena/EM 
(brez DDV)]]</f>
        <v>0</v>
      </c>
      <c r="H21" s="6"/>
    </row>
    <row r="22" spans="1:8" ht="16.5" x14ac:dyDescent="0.25">
      <c r="A22" s="12">
        <f t="shared" si="0"/>
        <v>11</v>
      </c>
      <c r="B22" s="15" t="s">
        <v>91</v>
      </c>
      <c r="C22" s="16">
        <v>0.5</v>
      </c>
      <c r="D22" s="6" t="s">
        <v>8</v>
      </c>
      <c r="E22" s="13"/>
      <c r="F22" s="13"/>
      <c r="G22" s="14">
        <f>Tabela13[[#This Row],[Okvirna letna količina]]*Tabela13[[#This Row],[cena/EM 
(brez DDV)]]</f>
        <v>0</v>
      </c>
      <c r="H22" s="12"/>
    </row>
    <row r="23" spans="1:8" ht="16.5" x14ac:dyDescent="0.25">
      <c r="A23" s="6">
        <f t="shared" si="0"/>
        <v>12</v>
      </c>
      <c r="B23" s="15" t="s">
        <v>15</v>
      </c>
      <c r="C23" s="42">
        <v>36.799999999999997</v>
      </c>
      <c r="D23" s="6" t="s">
        <v>8</v>
      </c>
      <c r="E23" s="7"/>
      <c r="F23" s="7"/>
      <c r="G23" s="7">
        <f>Tabela13[[#This Row],[Okvirna letna količina]]*Tabela13[[#This Row],[cena/EM 
(brez DDV)]]</f>
        <v>0</v>
      </c>
      <c r="H23" s="6"/>
    </row>
    <row r="24" spans="1:8" ht="16.5" x14ac:dyDescent="0.25">
      <c r="A24" s="6">
        <f t="shared" si="0"/>
        <v>13</v>
      </c>
      <c r="B24" s="15" t="s">
        <v>75</v>
      </c>
      <c r="C24" s="42">
        <v>206</v>
      </c>
      <c r="D24" s="6" t="s">
        <v>8</v>
      </c>
      <c r="E24" s="7"/>
      <c r="F24" s="7"/>
      <c r="G24" s="7">
        <f>Tabela13[[#This Row],[Okvirna letna količina]]*Tabela13[[#This Row],[cena/EM 
(brez DDV)]]</f>
        <v>0</v>
      </c>
      <c r="H24" s="6"/>
    </row>
    <row r="25" spans="1:8" ht="16.5" x14ac:dyDescent="0.25">
      <c r="A25" s="6">
        <f t="shared" si="0"/>
        <v>14</v>
      </c>
      <c r="B25" s="15" t="s">
        <v>76</v>
      </c>
      <c r="C25" s="42">
        <v>22</v>
      </c>
      <c r="D25" s="6" t="s">
        <v>8</v>
      </c>
      <c r="E25" s="7"/>
      <c r="F25" s="7"/>
      <c r="G25" s="7">
        <f>Tabela13[[#This Row],[Okvirna letna količina]]*Tabela13[[#This Row],[cena/EM 
(brez DDV)]]</f>
        <v>0</v>
      </c>
      <c r="H25" s="6"/>
    </row>
    <row r="26" spans="1:8" ht="16.5" x14ac:dyDescent="0.25">
      <c r="A26" s="6">
        <f t="shared" si="0"/>
        <v>15</v>
      </c>
      <c r="B26" s="15" t="s">
        <v>77</v>
      </c>
      <c r="C26" s="42">
        <v>35</v>
      </c>
      <c r="D26" s="6" t="s">
        <v>8</v>
      </c>
      <c r="E26" s="7"/>
      <c r="F26" s="7"/>
      <c r="G26" s="7">
        <f>Tabela13[[#This Row],[Okvirna letna količina]]*Tabela13[[#This Row],[cena/EM 
(brez DDV)]]</f>
        <v>0</v>
      </c>
      <c r="H26" s="6"/>
    </row>
    <row r="27" spans="1:8" ht="16.5" x14ac:dyDescent="0.25">
      <c r="A27" s="6">
        <v>16</v>
      </c>
      <c r="B27" s="15" t="s">
        <v>16</v>
      </c>
      <c r="C27" s="42">
        <v>391</v>
      </c>
      <c r="D27" s="6" t="s">
        <v>8</v>
      </c>
      <c r="E27" s="7"/>
      <c r="F27" s="7"/>
      <c r="G27" s="7">
        <f>Tabela13[[#This Row],[Okvirna letna količina]]*Tabela13[[#This Row],[cena/EM 
(brez DDV)]]</f>
        <v>0</v>
      </c>
      <c r="H27" s="6"/>
    </row>
    <row r="28" spans="1:8" ht="16.5" x14ac:dyDescent="0.25">
      <c r="A28" s="6">
        <f t="shared" ref="A28:A36" si="1">A27+1</f>
        <v>17</v>
      </c>
      <c r="B28" s="15" t="s">
        <v>264</v>
      </c>
      <c r="C28" s="10">
        <v>84</v>
      </c>
      <c r="D28" s="6" t="s">
        <v>8</v>
      </c>
      <c r="E28" s="7"/>
      <c r="F28" s="7"/>
      <c r="G28" s="7">
        <f>Tabela13[[#This Row],[Okvirna letna količina]]*Tabela13[[#This Row],[cena/EM 
(brez DDV)]]</f>
        <v>0</v>
      </c>
      <c r="H28" s="6"/>
    </row>
    <row r="29" spans="1:8" ht="16.5" x14ac:dyDescent="0.25">
      <c r="A29" s="6">
        <f t="shared" si="1"/>
        <v>18</v>
      </c>
      <c r="B29" s="15" t="s">
        <v>81</v>
      </c>
      <c r="C29" s="10">
        <v>123.8</v>
      </c>
      <c r="D29" s="6" t="s">
        <v>8</v>
      </c>
      <c r="E29" s="7"/>
      <c r="F29" s="7"/>
      <c r="G29" s="7">
        <f>Tabela13[[#This Row],[Okvirna letna količina]]*Tabela13[[#This Row],[cena/EM 
(brez DDV)]]</f>
        <v>0</v>
      </c>
      <c r="H29" s="6"/>
    </row>
    <row r="30" spans="1:8" ht="16.5" x14ac:dyDescent="0.25">
      <c r="A30" s="6">
        <f t="shared" si="1"/>
        <v>19</v>
      </c>
      <c r="B30" s="15" t="s">
        <v>17</v>
      </c>
      <c r="C30" s="10">
        <v>110</v>
      </c>
      <c r="D30" s="6" t="s">
        <v>8</v>
      </c>
      <c r="E30" s="7"/>
      <c r="F30" s="7"/>
      <c r="G30" s="7">
        <f>Tabela13[[#This Row],[Okvirna letna količina]]*Tabela13[[#This Row],[cena/EM 
(brez DDV)]]</f>
        <v>0</v>
      </c>
      <c r="H30" s="6"/>
    </row>
    <row r="31" spans="1:8" ht="16.5" x14ac:dyDescent="0.25">
      <c r="A31" s="12">
        <f t="shared" si="1"/>
        <v>20</v>
      </c>
      <c r="B31" s="19" t="s">
        <v>123</v>
      </c>
      <c r="C31" s="20">
        <v>3</v>
      </c>
      <c r="D31" s="21" t="s">
        <v>8</v>
      </c>
      <c r="E31" s="13"/>
      <c r="F31" s="13"/>
      <c r="G31" s="14">
        <f>Tabela13[[#This Row],[Okvirna letna količina]]*Tabela13[[#This Row],[cena/EM 
(brez DDV)]]</f>
        <v>0</v>
      </c>
      <c r="H31" s="12"/>
    </row>
    <row r="32" spans="1:8" ht="16.5" x14ac:dyDescent="0.25">
      <c r="A32" s="6">
        <f>A31+1</f>
        <v>21</v>
      </c>
      <c r="B32" s="19" t="s">
        <v>265</v>
      </c>
      <c r="C32" s="10">
        <v>99</v>
      </c>
      <c r="D32" s="6" t="s">
        <v>8</v>
      </c>
      <c r="E32" s="7"/>
      <c r="F32" s="7"/>
      <c r="G32" s="23">
        <f>Tabela13[[#This Row],[Okvirna letna količina]]*Tabela13[[#This Row],[cena/EM 
(brez DDV)]]</f>
        <v>0</v>
      </c>
      <c r="H32" s="6"/>
    </row>
    <row r="33" spans="1:15" ht="16.5" x14ac:dyDescent="0.25">
      <c r="A33" s="12">
        <v>22</v>
      </c>
      <c r="B33" s="15" t="s">
        <v>89</v>
      </c>
      <c r="C33" s="16">
        <v>16.8</v>
      </c>
      <c r="D33" s="6" t="s">
        <v>8</v>
      </c>
      <c r="E33" s="13"/>
      <c r="F33" s="13"/>
      <c r="G33" s="14">
        <f>Tabela13[[#This Row],[Okvirna letna količina]]*Tabela13[[#This Row],[cena/EM 
(brez DDV)]]</f>
        <v>0</v>
      </c>
      <c r="H33" s="12"/>
    </row>
    <row r="34" spans="1:15" ht="16.5" x14ac:dyDescent="0.25">
      <c r="A34" s="6">
        <v>23</v>
      </c>
      <c r="B34" s="15" t="s">
        <v>121</v>
      </c>
      <c r="C34" s="10">
        <v>18.399999999999999</v>
      </c>
      <c r="D34" s="6" t="s">
        <v>8</v>
      </c>
      <c r="E34" s="7"/>
      <c r="F34" s="7"/>
      <c r="G34" s="7">
        <f>Tabela13[[#This Row],[Okvirna letna količina]]*Tabela13[[#This Row],[cena/EM 
(brez DDV)]]</f>
        <v>0</v>
      </c>
      <c r="H34" s="6"/>
    </row>
    <row r="35" spans="1:15" ht="16.5" x14ac:dyDescent="0.25">
      <c r="A35" s="12">
        <f t="shared" si="1"/>
        <v>24</v>
      </c>
      <c r="B35" s="15" t="s">
        <v>239</v>
      </c>
      <c r="C35" s="16">
        <v>14</v>
      </c>
      <c r="D35" s="6" t="s">
        <v>8</v>
      </c>
      <c r="E35" s="13"/>
      <c r="F35" s="13"/>
      <c r="G35" s="14">
        <f>Tabela13[[#This Row],[Okvirna letna količina]]*Tabela13[[#This Row],[cena/EM 
(brez DDV)]]</f>
        <v>0</v>
      </c>
      <c r="H35" s="12"/>
    </row>
    <row r="36" spans="1:15" ht="16.5" x14ac:dyDescent="0.25">
      <c r="A36" s="6">
        <f t="shared" si="1"/>
        <v>25</v>
      </c>
      <c r="B36" s="15" t="s">
        <v>80</v>
      </c>
      <c r="C36" s="10">
        <v>42</v>
      </c>
      <c r="D36" s="6" t="s">
        <v>8</v>
      </c>
      <c r="E36" s="7"/>
      <c r="F36" s="7"/>
      <c r="G36" s="7">
        <f>Tabela13[[#This Row],[Okvirna letna količina]]*Tabela13[[#This Row],[cena/EM 
(brez DDV)]]</f>
        <v>0</v>
      </c>
      <c r="H36" s="6"/>
    </row>
    <row r="37" spans="1:15" ht="16.5" x14ac:dyDescent="0.25">
      <c r="A37" s="12">
        <v>26</v>
      </c>
      <c r="B37" s="19" t="s">
        <v>125</v>
      </c>
      <c r="C37" s="20">
        <v>6</v>
      </c>
      <c r="D37" s="21" t="s">
        <v>8</v>
      </c>
      <c r="E37" s="13"/>
      <c r="F37" s="13"/>
      <c r="G37" s="14">
        <f>Tabela13[[#This Row],[Okvirna letna količina]]*Tabela13[[#This Row],[cena/EM 
(brez DDV)]]</f>
        <v>0</v>
      </c>
      <c r="H37" s="12"/>
    </row>
    <row r="38" spans="1:15" ht="16.5" x14ac:dyDescent="0.25">
      <c r="A38" s="6">
        <v>27</v>
      </c>
      <c r="B38" s="15" t="s">
        <v>83</v>
      </c>
      <c r="C38" s="42">
        <v>30</v>
      </c>
      <c r="D38" s="44" t="s">
        <v>8</v>
      </c>
      <c r="E38" s="7"/>
      <c r="F38" s="7"/>
      <c r="G38" s="7">
        <f>Tabela13[[#This Row],[Okvirna letna količina]]*Tabela13[[#This Row],[cena/EM 
(brez DDV)]]</f>
        <v>0</v>
      </c>
      <c r="H38" s="6"/>
    </row>
    <row r="39" spans="1:15" ht="16.5" x14ac:dyDescent="0.25">
      <c r="A39" s="12">
        <v>28</v>
      </c>
      <c r="B39" s="15" t="s">
        <v>18</v>
      </c>
      <c r="C39" s="42">
        <v>64.8</v>
      </c>
      <c r="D39" s="44" t="s">
        <v>8</v>
      </c>
      <c r="E39" s="7"/>
      <c r="F39" s="7"/>
      <c r="G39" s="7">
        <f>Tabela13[[#This Row],[Okvirna letna količina]]*Tabela13[[#This Row],[cena/EM 
(brez DDV)]]</f>
        <v>0</v>
      </c>
      <c r="H39" s="6"/>
    </row>
    <row r="40" spans="1:15" ht="16.5" x14ac:dyDescent="0.25">
      <c r="A40" s="6">
        <f t="shared" ref="A40" si="2">A39+1</f>
        <v>29</v>
      </c>
      <c r="B40" s="15" t="s">
        <v>84</v>
      </c>
      <c r="C40" s="42">
        <v>20.399999999999999</v>
      </c>
      <c r="D40" s="44" t="s">
        <v>8</v>
      </c>
      <c r="E40" s="7"/>
      <c r="F40" s="7"/>
      <c r="G40" s="7">
        <f>Tabela13[[#This Row],[Okvirna letna količina]]*Tabela13[[#This Row],[cena/EM 
(brez DDV)]]</f>
        <v>0</v>
      </c>
      <c r="H40" s="6"/>
    </row>
    <row r="41" spans="1:15" ht="16.5" x14ac:dyDescent="0.25">
      <c r="A41" s="12">
        <v>30</v>
      </c>
      <c r="B41" s="15" t="s">
        <v>85</v>
      </c>
      <c r="C41" s="42">
        <v>11</v>
      </c>
      <c r="D41" s="44" t="s">
        <v>8</v>
      </c>
      <c r="E41" s="7"/>
      <c r="F41" s="7"/>
      <c r="G41" s="7">
        <f>Tabela13[[#This Row],[Okvirna letna količina]]*Tabela13[[#This Row],[cena/EM 
(brez DDV)]]</f>
        <v>0</v>
      </c>
      <c r="H41" s="6"/>
    </row>
    <row r="42" spans="1:15" ht="16.5" x14ac:dyDescent="0.25">
      <c r="A42" s="6">
        <v>31</v>
      </c>
      <c r="B42" s="15" t="s">
        <v>82</v>
      </c>
      <c r="C42" s="42">
        <v>65</v>
      </c>
      <c r="D42" s="44" t="s">
        <v>8</v>
      </c>
      <c r="E42" s="7"/>
      <c r="F42" s="7"/>
      <c r="G42" s="7">
        <f>Tabela13[[#This Row],[Okvirna letna količina]]*Tabela13[[#This Row],[cena/EM 
(brez DDV)]]</f>
        <v>0</v>
      </c>
      <c r="H42" s="6"/>
      <c r="O42" s="41"/>
    </row>
    <row r="43" spans="1:15" ht="16.5" x14ac:dyDescent="0.25">
      <c r="A43" s="12">
        <v>32</v>
      </c>
      <c r="B43" s="15" t="s">
        <v>262</v>
      </c>
      <c r="C43" s="42">
        <v>40</v>
      </c>
      <c r="D43" s="44" t="s">
        <v>8</v>
      </c>
      <c r="E43" s="7"/>
      <c r="F43" s="7"/>
      <c r="G43" s="7">
        <f>Tabela13[[#This Row],[Okvirna letna količina]]*Tabela13[[#This Row],[cena/EM 
(brez DDV)]]</f>
        <v>0</v>
      </c>
      <c r="H43" s="6"/>
    </row>
    <row r="44" spans="1:15" ht="16.5" x14ac:dyDescent="0.25">
      <c r="A44" s="6">
        <v>33</v>
      </c>
      <c r="B44" s="15" t="s">
        <v>90</v>
      </c>
      <c r="C44" s="45">
        <v>18.899999999999999</v>
      </c>
      <c r="D44" s="44" t="s">
        <v>8</v>
      </c>
      <c r="E44" s="13"/>
      <c r="F44" s="13"/>
      <c r="G44" s="14">
        <f>Tabela13[[#This Row],[Okvirna letna količina]]*Tabela13[[#This Row],[cena/EM 
(brez DDV)]]</f>
        <v>0</v>
      </c>
      <c r="H44" s="12"/>
    </row>
    <row r="45" spans="1:15" ht="16.5" x14ac:dyDescent="0.25">
      <c r="A45" s="12">
        <v>34</v>
      </c>
      <c r="B45" s="15" t="s">
        <v>19</v>
      </c>
      <c r="C45" s="42">
        <v>70</v>
      </c>
      <c r="D45" s="44" t="s">
        <v>8</v>
      </c>
      <c r="E45" s="7"/>
      <c r="F45" s="7"/>
      <c r="G45" s="7">
        <f>Tabela13[[#This Row],[Okvirna letna količina]]*Tabela13[[#This Row],[cena/EM 
(brez DDV)]]</f>
        <v>0</v>
      </c>
      <c r="H45" s="6"/>
      <c r="O45" s="41"/>
    </row>
    <row r="46" spans="1:15" ht="16.5" x14ac:dyDescent="0.25">
      <c r="A46" s="6">
        <v>35</v>
      </c>
      <c r="B46" s="15" t="s">
        <v>20</v>
      </c>
      <c r="C46" s="42">
        <v>23</v>
      </c>
      <c r="D46" s="44" t="s">
        <v>8</v>
      </c>
      <c r="E46" s="7"/>
      <c r="F46" s="7"/>
      <c r="G46" s="7">
        <f>Tabela13[[#This Row],[Okvirna letna količina]]*Tabela13[[#This Row],[cena/EM 
(brez DDV)]]</f>
        <v>0</v>
      </c>
      <c r="H46" s="6"/>
    </row>
    <row r="47" spans="1:15" ht="16.5" x14ac:dyDescent="0.25">
      <c r="A47" s="12">
        <v>36</v>
      </c>
      <c r="B47" s="19" t="s">
        <v>122</v>
      </c>
      <c r="C47" s="20">
        <v>10</v>
      </c>
      <c r="D47" s="21" t="s">
        <v>8</v>
      </c>
      <c r="E47" s="13"/>
      <c r="F47" s="13"/>
      <c r="G47" s="14">
        <f>Tabela13[[#This Row],[Okvirna letna količina]]*Tabela13[[#This Row],[cena/EM 
(brez DDV)]]</f>
        <v>0</v>
      </c>
      <c r="H47" s="12"/>
    </row>
    <row r="48" spans="1:15" ht="16.5" x14ac:dyDescent="0.25">
      <c r="A48" s="6">
        <v>37</v>
      </c>
      <c r="B48" s="19" t="s">
        <v>263</v>
      </c>
      <c r="C48" s="10">
        <v>25</v>
      </c>
      <c r="D48" s="6" t="s">
        <v>8</v>
      </c>
      <c r="E48" s="7"/>
      <c r="F48" s="7"/>
      <c r="G48" s="23">
        <f>Tabela13[[#This Row],[Okvirna letna količina]]*Tabela13[[#This Row],[cena/EM 
(brez DDV)]]</f>
        <v>0</v>
      </c>
      <c r="H48" s="6"/>
    </row>
    <row r="49" spans="1:8" ht="16.5" x14ac:dyDescent="0.25">
      <c r="A49" s="12">
        <v>38</v>
      </c>
      <c r="B49" s="15" t="s">
        <v>86</v>
      </c>
      <c r="C49" s="10">
        <v>9.6</v>
      </c>
      <c r="D49" s="6" t="s">
        <v>8</v>
      </c>
      <c r="E49" s="7"/>
      <c r="F49" s="7"/>
      <c r="G49" s="7">
        <f>Tabela13[[#This Row],[Okvirna letna količina]]*Tabela13[[#This Row],[cena/EM 
(brez DDV)]]</f>
        <v>0</v>
      </c>
      <c r="H49" s="6"/>
    </row>
    <row r="51" spans="1:8" x14ac:dyDescent="0.25">
      <c r="B51" t="s">
        <v>255</v>
      </c>
    </row>
    <row r="53" spans="1:8" x14ac:dyDescent="0.25">
      <c r="B53" t="s">
        <v>256</v>
      </c>
    </row>
    <row r="55" spans="1:8" x14ac:dyDescent="0.25">
      <c r="B55" t="s">
        <v>257</v>
      </c>
      <c r="C55" t="s">
        <v>258</v>
      </c>
    </row>
  </sheetData>
  <mergeCells count="4">
    <mergeCell ref="A4:H4"/>
    <mergeCell ref="A6:H6"/>
    <mergeCell ref="A7:H7"/>
    <mergeCell ref="A9:H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3" sqref="D3"/>
    </sheetView>
  </sheetViews>
  <sheetFormatPr defaultRowHeight="15" x14ac:dyDescent="0.25"/>
  <cols>
    <col min="1" max="1" width="5" customWidth="1"/>
    <col min="2" max="2" width="33.7109375" customWidth="1"/>
    <col min="3" max="3" width="13.28515625" customWidth="1"/>
    <col min="5" max="5" width="20.85546875" customWidth="1"/>
    <col min="6" max="6" width="17.85546875" customWidth="1"/>
    <col min="7" max="7" width="18.570312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 t="s">
        <v>0</v>
      </c>
    </row>
    <row r="4" spans="1:8" ht="16.5" x14ac:dyDescent="0.3">
      <c r="A4" s="48" t="s">
        <v>1</v>
      </c>
      <c r="B4" s="48"/>
      <c r="C4" s="48"/>
      <c r="D4" s="48"/>
      <c r="E4" s="48"/>
      <c r="F4" s="48"/>
      <c r="G4" s="48"/>
      <c r="H4" s="48"/>
    </row>
    <row r="6" spans="1:8" ht="16.5" x14ac:dyDescent="0.25">
      <c r="A6" s="49" t="s">
        <v>259</v>
      </c>
      <c r="B6" s="49"/>
      <c r="C6" s="49"/>
      <c r="D6" s="49"/>
      <c r="E6" s="49"/>
      <c r="F6" s="49"/>
      <c r="G6" s="49"/>
      <c r="H6" s="49"/>
    </row>
    <row r="7" spans="1:8" ht="16.5" x14ac:dyDescent="0.25">
      <c r="A7" s="49" t="s">
        <v>260</v>
      </c>
      <c r="B7" s="49"/>
      <c r="C7" s="49"/>
      <c r="D7" s="49"/>
      <c r="E7" s="49"/>
      <c r="F7" s="49"/>
      <c r="G7" s="49"/>
      <c r="H7" s="49"/>
    </row>
    <row r="8" spans="1:8" ht="16.5" x14ac:dyDescent="0.25">
      <c r="A8" s="3"/>
      <c r="B8" s="4"/>
    </row>
    <row r="9" spans="1:8" ht="16.5" x14ac:dyDescent="0.3">
      <c r="A9" s="50" t="s">
        <v>245</v>
      </c>
      <c r="B9" s="50"/>
      <c r="C9" s="50"/>
      <c r="D9" s="50"/>
      <c r="E9" s="50"/>
      <c r="F9" s="50"/>
      <c r="G9" s="50"/>
      <c r="H9" s="50"/>
    </row>
    <row r="11" spans="1:8" ht="33" x14ac:dyDescent="0.25">
      <c r="A11" s="8" t="s">
        <v>3</v>
      </c>
      <c r="B11" s="9" t="s">
        <v>4</v>
      </c>
      <c r="C11" s="8" t="s">
        <v>9</v>
      </c>
      <c r="D11" s="8" t="s">
        <v>5</v>
      </c>
      <c r="E11" s="8" t="s">
        <v>10</v>
      </c>
      <c r="F11" s="8" t="s">
        <v>11</v>
      </c>
      <c r="G11" s="8" t="s">
        <v>66</v>
      </c>
      <c r="H11" s="8" t="s">
        <v>6</v>
      </c>
    </row>
    <row r="12" spans="1:8" ht="18.75" customHeight="1" x14ac:dyDescent="0.25">
      <c r="A12" s="21">
        <v>1</v>
      </c>
      <c r="B12" s="39" t="s">
        <v>254</v>
      </c>
      <c r="C12" s="27">
        <v>15</v>
      </c>
      <c r="D12" s="21" t="s">
        <v>8</v>
      </c>
      <c r="E12" s="13"/>
      <c r="F12" s="13"/>
      <c r="G12" s="14">
        <f>Tabela14[[#This Row],[Okvirna letna količina]]*Tabela14[[#This Row],[cena/EM 
(brez DDV)]]</f>
        <v>0</v>
      </c>
      <c r="H12" s="12"/>
    </row>
    <row r="13" spans="1:8" ht="16.5" x14ac:dyDescent="0.25">
      <c r="A13" s="21">
        <v>2</v>
      </c>
      <c r="B13" s="15" t="s">
        <v>95</v>
      </c>
      <c r="C13" s="17">
        <v>30</v>
      </c>
      <c r="D13" s="6" t="s">
        <v>8</v>
      </c>
      <c r="E13" s="7"/>
      <c r="F13" s="7"/>
      <c r="G13" s="7">
        <f>Tabela14[[#This Row],[Okvirna letna količina]]*Tabela14[[#This Row],[cena/EM 
(brez DDV)]]</f>
        <v>0</v>
      </c>
      <c r="H13" s="6"/>
    </row>
    <row r="14" spans="1:8" ht="16.5" x14ac:dyDescent="0.25">
      <c r="A14" s="21">
        <v>3</v>
      </c>
      <c r="B14" s="15" t="s">
        <v>21</v>
      </c>
      <c r="C14" s="17">
        <v>12</v>
      </c>
      <c r="D14" s="6" t="s">
        <v>8</v>
      </c>
      <c r="E14" s="7"/>
      <c r="F14" s="7"/>
      <c r="G14" s="7">
        <f>Tabela14[[#This Row],[Okvirna letna količina]]*Tabela14[[#This Row],[cena/EM 
(brez DDV)]]</f>
        <v>0</v>
      </c>
      <c r="H14" s="6"/>
    </row>
    <row r="15" spans="1:8" ht="16.5" x14ac:dyDescent="0.25">
      <c r="A15" s="21">
        <v>4</v>
      </c>
      <c r="B15" s="15" t="s">
        <v>22</v>
      </c>
      <c r="C15" s="17">
        <v>25</v>
      </c>
      <c r="D15" s="6" t="s">
        <v>8</v>
      </c>
      <c r="E15" s="7"/>
      <c r="F15" s="7"/>
      <c r="G15" s="7">
        <f>Tabela14[[#This Row],[Okvirna letna količina]]*Tabela14[[#This Row],[cena/EM 
(brez DDV)]]</f>
        <v>0</v>
      </c>
      <c r="H15" s="6"/>
    </row>
    <row r="16" spans="1:8" ht="16.5" x14ac:dyDescent="0.25">
      <c r="A16" s="21">
        <v>5</v>
      </c>
      <c r="B16" s="15" t="s">
        <v>23</v>
      </c>
      <c r="C16" s="17">
        <v>66</v>
      </c>
      <c r="D16" s="6" t="s">
        <v>8</v>
      </c>
      <c r="E16" s="7"/>
      <c r="F16" s="7"/>
      <c r="G16" s="7">
        <f>Tabela14[[#This Row],[Okvirna letna količina]]*Tabela14[[#This Row],[cena/EM 
(brez DDV)]]</f>
        <v>0</v>
      </c>
      <c r="H16" s="6"/>
    </row>
    <row r="17" spans="1:11" ht="16.5" x14ac:dyDescent="0.25">
      <c r="A17" s="21">
        <v>6</v>
      </c>
      <c r="B17" s="15" t="s">
        <v>93</v>
      </c>
      <c r="C17" s="17">
        <v>35</v>
      </c>
      <c r="D17" s="6" t="s">
        <v>8</v>
      </c>
      <c r="E17" s="7"/>
      <c r="F17" s="7"/>
      <c r="G17" s="7">
        <f>Tabela14[[#This Row],[Okvirna letna količina]]*Tabela14[[#This Row],[cena/EM 
(brez DDV)]]</f>
        <v>0</v>
      </c>
      <c r="H17" s="6"/>
    </row>
    <row r="18" spans="1:11" ht="16.5" x14ac:dyDescent="0.25">
      <c r="A18" s="21">
        <v>7</v>
      </c>
      <c r="B18" s="15" t="s">
        <v>24</v>
      </c>
      <c r="C18" s="17">
        <v>18</v>
      </c>
      <c r="D18" s="6" t="s">
        <v>8</v>
      </c>
      <c r="E18" s="7"/>
      <c r="F18" s="7"/>
      <c r="G18" s="7">
        <f>Tabela14[[#This Row],[Okvirna letna količina]]*Tabela14[[#This Row],[cena/EM 
(brez DDV)]]</f>
        <v>0</v>
      </c>
      <c r="H18" s="6"/>
    </row>
    <row r="19" spans="1:11" ht="16.5" x14ac:dyDescent="0.25">
      <c r="A19" s="21">
        <v>8</v>
      </c>
      <c r="B19" s="15" t="s">
        <v>128</v>
      </c>
      <c r="C19" s="17">
        <v>28.8</v>
      </c>
      <c r="D19" s="6" t="s">
        <v>8</v>
      </c>
      <c r="E19" s="7"/>
      <c r="F19" s="7"/>
      <c r="G19" s="7">
        <f>Tabela14[[#This Row],[Okvirna letna količina]]*Tabela14[[#This Row],[cena/EM 
(brez DDV)]]</f>
        <v>0</v>
      </c>
      <c r="H19" s="6"/>
    </row>
    <row r="20" spans="1:11" ht="16.5" x14ac:dyDescent="0.25">
      <c r="A20" s="21">
        <v>9</v>
      </c>
      <c r="B20" s="15" t="s">
        <v>119</v>
      </c>
      <c r="C20" s="17">
        <v>50</v>
      </c>
      <c r="D20" s="6" t="s">
        <v>8</v>
      </c>
      <c r="E20" s="7"/>
      <c r="F20" s="7"/>
      <c r="G20" s="7">
        <f>Tabela14[[#This Row],[Okvirna letna količina]]*Tabela14[[#This Row],[cena/EM 
(brez DDV)]]</f>
        <v>0</v>
      </c>
      <c r="H20" s="6"/>
    </row>
    <row r="21" spans="1:11" ht="16.5" x14ac:dyDescent="0.25">
      <c r="A21" s="21">
        <v>10</v>
      </c>
      <c r="B21" s="15" t="s">
        <v>127</v>
      </c>
      <c r="C21" s="17">
        <v>12</v>
      </c>
      <c r="D21" s="6" t="s">
        <v>8</v>
      </c>
      <c r="E21" s="7"/>
      <c r="F21" s="7"/>
      <c r="G21" s="7">
        <f>Tabela14[[#This Row],[Okvirna letna količina]]*Tabela14[[#This Row],[cena/EM 
(brez DDV)]]</f>
        <v>0</v>
      </c>
      <c r="H21" s="6"/>
    </row>
    <row r="22" spans="1:11" ht="16.5" x14ac:dyDescent="0.25">
      <c r="A22" s="21">
        <v>11</v>
      </c>
      <c r="B22" s="15" t="s">
        <v>25</v>
      </c>
      <c r="C22" s="17">
        <v>30</v>
      </c>
      <c r="D22" s="6" t="s">
        <v>8</v>
      </c>
      <c r="E22" s="7"/>
      <c r="F22" s="7"/>
      <c r="G22" s="7">
        <f>Tabela14[[#This Row],[Okvirna letna količina]]*Tabela14[[#This Row],[cena/EM 
(brez DDV)]]</f>
        <v>0</v>
      </c>
      <c r="H22" s="6"/>
    </row>
    <row r="23" spans="1:11" ht="16.5" x14ac:dyDescent="0.25">
      <c r="A23" s="21">
        <v>12</v>
      </c>
      <c r="B23" s="15" t="s">
        <v>126</v>
      </c>
      <c r="C23" s="17">
        <v>12</v>
      </c>
      <c r="D23" s="6" t="s">
        <v>8</v>
      </c>
      <c r="E23" s="7"/>
      <c r="F23" s="7"/>
      <c r="G23" s="7">
        <f>Tabela14[[#This Row],[Okvirna letna količina]]*Tabela14[[#This Row],[cena/EM 
(brez DDV)]]</f>
        <v>0</v>
      </c>
      <c r="H23" s="6"/>
    </row>
    <row r="24" spans="1:11" ht="16.5" x14ac:dyDescent="0.25">
      <c r="A24" s="21">
        <v>13</v>
      </c>
      <c r="B24" s="15" t="s">
        <v>26</v>
      </c>
      <c r="C24" s="17">
        <v>40</v>
      </c>
      <c r="D24" s="6" t="s">
        <v>8</v>
      </c>
      <c r="E24" s="7"/>
      <c r="F24" s="7"/>
      <c r="G24" s="7">
        <f>Tabela14[[#This Row],[Okvirna letna količina]]*Tabela14[[#This Row],[cena/EM 
(brez DDV)]]</f>
        <v>0</v>
      </c>
      <c r="H24" s="6"/>
    </row>
    <row r="25" spans="1:11" ht="16.5" x14ac:dyDescent="0.25">
      <c r="A25" s="21">
        <v>14</v>
      </c>
      <c r="B25" s="15" t="s">
        <v>120</v>
      </c>
      <c r="C25" s="17">
        <v>20</v>
      </c>
      <c r="D25" s="6" t="s">
        <v>8</v>
      </c>
      <c r="E25" s="7"/>
      <c r="F25" s="7"/>
      <c r="G25" s="7">
        <f>Tabela14[[#This Row],[Okvirna letna količina]]*Tabela14[[#This Row],[cena/EM 
(brez DDV)]]</f>
        <v>0</v>
      </c>
      <c r="H25" s="6"/>
    </row>
    <row r="26" spans="1:11" ht="16.5" x14ac:dyDescent="0.25">
      <c r="A26" s="21">
        <v>15</v>
      </c>
      <c r="B26" s="15" t="s">
        <v>94</v>
      </c>
      <c r="C26" s="17">
        <v>240</v>
      </c>
      <c r="D26" s="6" t="s">
        <v>8</v>
      </c>
      <c r="E26" s="7"/>
      <c r="F26" s="7"/>
      <c r="G26" s="7">
        <f>Tabela14[[#This Row],[Okvirna letna količina]]*Tabela14[[#This Row],[cena/EM 
(brez DDV)]]</f>
        <v>0</v>
      </c>
      <c r="H26" s="6"/>
    </row>
    <row r="27" spans="1:11" ht="16.5" x14ac:dyDescent="0.25">
      <c r="A27" s="21">
        <v>16</v>
      </c>
      <c r="B27" s="15" t="s">
        <v>238</v>
      </c>
      <c r="C27" s="17">
        <v>76</v>
      </c>
      <c r="D27" s="6" t="s">
        <v>8</v>
      </c>
      <c r="E27" s="7"/>
      <c r="F27" s="7"/>
      <c r="G27" s="7">
        <f>Tabela14[[#This Row],[Okvirna letna količina]]*Tabela14[[#This Row],[cena/EM 
(brez DDV)]]</f>
        <v>0</v>
      </c>
      <c r="H27" s="6"/>
      <c r="K27">
        <v>240</v>
      </c>
    </row>
    <row r="28" spans="1:11" ht="16.5" x14ac:dyDescent="0.25">
      <c r="A28" s="21">
        <v>17</v>
      </c>
      <c r="B28" s="15" t="s">
        <v>27</v>
      </c>
      <c r="C28" s="17">
        <v>90</v>
      </c>
      <c r="D28" s="6" t="s">
        <v>8</v>
      </c>
      <c r="E28" s="7"/>
      <c r="F28" s="7"/>
      <c r="G28" s="7">
        <f>Tabela14[[#This Row],[Okvirna letna količina]]*Tabela14[[#This Row],[cena/EM 
(brez DDV)]]</f>
        <v>0</v>
      </c>
      <c r="H28" s="6"/>
      <c r="K28">
        <v>201</v>
      </c>
    </row>
    <row r="29" spans="1:11" ht="16.5" x14ac:dyDescent="0.25">
      <c r="A29" s="21">
        <v>18</v>
      </c>
      <c r="B29" s="24" t="s">
        <v>266</v>
      </c>
      <c r="C29" s="46">
        <v>10</v>
      </c>
      <c r="D29" s="6" t="s">
        <v>8</v>
      </c>
      <c r="E29" s="7"/>
      <c r="F29" s="7"/>
      <c r="G29" s="23">
        <f>Tabela14[[#This Row],[Okvirna letna količina]]*Tabela14[[#This Row],[cena/EM 
(brez DDV)]]</f>
        <v>0</v>
      </c>
      <c r="H29" s="6"/>
      <c r="K29">
        <v>246</v>
      </c>
    </row>
    <row r="30" spans="1:11" ht="16.5" x14ac:dyDescent="0.25">
      <c r="A30" s="21">
        <v>19</v>
      </c>
      <c r="B30" s="15" t="s">
        <v>156</v>
      </c>
      <c r="C30" s="17">
        <v>12</v>
      </c>
      <c r="D30" s="6" t="s">
        <v>8</v>
      </c>
      <c r="E30" s="7"/>
      <c r="F30" s="7"/>
      <c r="G30" s="7">
        <f>Tabela14[[#This Row],[Okvirna letna količina]]*Tabela14[[#This Row],[cena/EM 
(brez DDV)]]</f>
        <v>0</v>
      </c>
      <c r="H30" s="6"/>
      <c r="K30">
        <v>76</v>
      </c>
    </row>
    <row r="31" spans="1:11" ht="16.5" x14ac:dyDescent="0.25">
      <c r="A31" s="21">
        <v>20</v>
      </c>
      <c r="B31" s="24" t="s">
        <v>157</v>
      </c>
      <c r="C31" s="25">
        <v>8</v>
      </c>
      <c r="D31" s="21" t="s">
        <v>8</v>
      </c>
      <c r="E31" s="7"/>
      <c r="F31" s="7"/>
      <c r="G31" s="23">
        <f>Tabela14[[#This Row],[Okvirna letna količina]]*Tabela14[[#This Row],[cena/EM 
(brez DDV)]]</f>
        <v>0</v>
      </c>
      <c r="H31" s="6"/>
      <c r="K31">
        <v>52</v>
      </c>
    </row>
    <row r="32" spans="1:11" ht="16.5" x14ac:dyDescent="0.25">
      <c r="A32" s="21">
        <v>21</v>
      </c>
      <c r="B32" s="15" t="s">
        <v>92</v>
      </c>
      <c r="C32" s="26">
        <v>30</v>
      </c>
      <c r="D32" s="21" t="s">
        <v>8</v>
      </c>
      <c r="E32" s="7"/>
      <c r="F32" s="7"/>
      <c r="G32" s="7">
        <f>Tabela14[[#This Row],[Okvirna letna količina]]*Tabela14[[#This Row],[cena/EM 
(brez DDV)]]</f>
        <v>0</v>
      </c>
      <c r="H32" s="6"/>
      <c r="K32">
        <v>24</v>
      </c>
    </row>
    <row r="33" spans="1:11" ht="16.5" x14ac:dyDescent="0.25">
      <c r="A33" s="21">
        <v>22</v>
      </c>
      <c r="B33" s="22" t="s">
        <v>129</v>
      </c>
      <c r="C33" s="27">
        <v>15</v>
      </c>
      <c r="D33" s="21" t="s">
        <v>8</v>
      </c>
      <c r="E33" s="13"/>
      <c r="F33" s="13"/>
      <c r="G33" s="14">
        <f>Tabela14[[#This Row],[Okvirna letna količina]]*Tabela14[[#This Row],[cena/EM 
(brez DDV)]]</f>
        <v>0</v>
      </c>
      <c r="H33" s="12"/>
      <c r="K33">
        <f>SUM(K27:K32)</f>
        <v>839</v>
      </c>
    </row>
    <row r="35" spans="1:11" x14ac:dyDescent="0.25">
      <c r="B35" t="s">
        <v>255</v>
      </c>
    </row>
    <row r="37" spans="1:11" x14ac:dyDescent="0.25">
      <c r="B37" t="s">
        <v>256</v>
      </c>
    </row>
    <row r="39" spans="1:11" x14ac:dyDescent="0.25">
      <c r="B39" t="s">
        <v>257</v>
      </c>
      <c r="C39" t="s">
        <v>258</v>
      </c>
    </row>
  </sheetData>
  <mergeCells count="4">
    <mergeCell ref="A4:H4"/>
    <mergeCell ref="A6:H6"/>
    <mergeCell ref="A7:H7"/>
    <mergeCell ref="A9:H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63" sqref="C63"/>
    </sheetView>
  </sheetViews>
  <sheetFormatPr defaultRowHeight="15" x14ac:dyDescent="0.25"/>
  <cols>
    <col min="1" max="1" width="5" style="22" customWidth="1"/>
    <col min="2" max="2" width="29.7109375" bestFit="1" customWidth="1"/>
    <col min="3" max="3" width="13.28515625" customWidth="1"/>
    <col min="5" max="5" width="20.85546875" customWidth="1"/>
    <col min="6" max="6" width="17.85546875" customWidth="1"/>
    <col min="7" max="7" width="18.5703125" customWidth="1"/>
    <col min="8" max="8" width="11.42578125" customWidth="1"/>
  </cols>
  <sheetData>
    <row r="1" spans="1:8" ht="51.75" customHeight="1" x14ac:dyDescent="0.25">
      <c r="A1" s="35"/>
    </row>
    <row r="2" spans="1:8" x14ac:dyDescent="0.25">
      <c r="A2" s="36" t="s">
        <v>0</v>
      </c>
    </row>
    <row r="4" spans="1:8" ht="16.5" x14ac:dyDescent="0.3">
      <c r="A4" s="48" t="s">
        <v>1</v>
      </c>
      <c r="B4" s="48"/>
      <c r="C4" s="48"/>
      <c r="D4" s="48"/>
      <c r="E4" s="48"/>
      <c r="F4" s="48"/>
      <c r="G4" s="48"/>
      <c r="H4" s="48"/>
    </row>
    <row r="6" spans="1:8" ht="16.5" x14ac:dyDescent="0.25">
      <c r="A6" s="49" t="s">
        <v>259</v>
      </c>
      <c r="B6" s="49"/>
      <c r="C6" s="49"/>
      <c r="D6" s="49"/>
      <c r="E6" s="49"/>
      <c r="F6" s="49"/>
      <c r="G6" s="49"/>
      <c r="H6" s="49"/>
    </row>
    <row r="7" spans="1:8" ht="16.5" x14ac:dyDescent="0.25">
      <c r="A7" s="49" t="s">
        <v>260</v>
      </c>
      <c r="B7" s="49"/>
      <c r="C7" s="49"/>
      <c r="D7" s="49"/>
      <c r="E7" s="49"/>
      <c r="F7" s="49"/>
      <c r="G7" s="49"/>
      <c r="H7" s="49"/>
    </row>
    <row r="8" spans="1:8" ht="16.5" x14ac:dyDescent="0.25">
      <c r="A8" s="37"/>
      <c r="B8" s="4"/>
    </row>
    <row r="9" spans="1:8" ht="16.5" x14ac:dyDescent="0.3">
      <c r="A9" s="50" t="s">
        <v>244</v>
      </c>
      <c r="B9" s="50"/>
      <c r="C9" s="50"/>
      <c r="D9" s="50"/>
      <c r="E9" s="50"/>
      <c r="F9" s="50"/>
      <c r="G9" s="50"/>
      <c r="H9" s="50"/>
    </row>
    <row r="11" spans="1:8" ht="33" x14ac:dyDescent="0.25">
      <c r="A11" s="38" t="s">
        <v>3</v>
      </c>
      <c r="B11" s="9" t="s">
        <v>4</v>
      </c>
      <c r="C11" s="8" t="s">
        <v>9</v>
      </c>
      <c r="D11" s="8" t="s">
        <v>5</v>
      </c>
      <c r="E11" s="8" t="s">
        <v>10</v>
      </c>
      <c r="F11" s="8" t="s">
        <v>11</v>
      </c>
      <c r="G11" s="8" t="s">
        <v>66</v>
      </c>
      <c r="H11" s="8" t="s">
        <v>6</v>
      </c>
    </row>
    <row r="12" spans="1:8" ht="16.5" x14ac:dyDescent="0.25">
      <c r="A12" s="21">
        <v>1</v>
      </c>
      <c r="B12" s="15" t="s">
        <v>28</v>
      </c>
      <c r="C12" s="17">
        <v>4</v>
      </c>
      <c r="D12" s="6" t="s">
        <v>8</v>
      </c>
      <c r="E12" s="7"/>
      <c r="F12" s="7"/>
      <c r="G12" s="7">
        <f>Tabela15[[#This Row],[Okvirna letna količina]]*Tabela15[[#This Row],[cena/EM 
(brez DDV)]]</f>
        <v>0</v>
      </c>
      <c r="H12" s="6"/>
    </row>
    <row r="13" spans="1:8" ht="16.5" x14ac:dyDescent="0.25">
      <c r="A13" s="21">
        <f>A12+1</f>
        <v>2</v>
      </c>
      <c r="B13" s="15" t="s">
        <v>29</v>
      </c>
      <c r="C13" s="17">
        <v>400</v>
      </c>
      <c r="D13" s="6" t="s">
        <v>8</v>
      </c>
      <c r="E13" s="7"/>
      <c r="F13" s="7"/>
      <c r="G13" s="7">
        <f>Tabela15[[#This Row],[Okvirna letna količina]]*Tabela15[[#This Row],[cena/EM 
(brez DDV)]]</f>
        <v>0</v>
      </c>
      <c r="H13" s="6"/>
    </row>
    <row r="14" spans="1:8" ht="16.5" x14ac:dyDescent="0.25">
      <c r="A14" s="21">
        <f>A13+1</f>
        <v>3</v>
      </c>
      <c r="B14" s="15" t="s">
        <v>30</v>
      </c>
      <c r="C14" s="17">
        <v>33</v>
      </c>
      <c r="D14" s="6" t="s">
        <v>8</v>
      </c>
      <c r="E14" s="7"/>
      <c r="F14" s="7"/>
      <c r="G14" s="7">
        <f>Tabela15[[#This Row],[Okvirna letna količina]]*Tabela15[[#This Row],[cena/EM 
(brez DDV)]]</f>
        <v>0</v>
      </c>
      <c r="H14" s="6"/>
    </row>
    <row r="15" spans="1:8" ht="16.5" x14ac:dyDescent="0.25">
      <c r="A15" s="21">
        <f>A14+1</f>
        <v>4</v>
      </c>
      <c r="B15" s="15" t="s">
        <v>31</v>
      </c>
      <c r="C15" s="17">
        <v>6</v>
      </c>
      <c r="D15" s="6" t="s">
        <v>8</v>
      </c>
      <c r="E15" s="7"/>
      <c r="F15" s="7"/>
      <c r="G15" s="7">
        <f>Tabela15[[#This Row],[Okvirna letna količina]]*Tabela15[[#This Row],[cena/EM 
(brez DDV)]]</f>
        <v>0</v>
      </c>
      <c r="H15" s="6"/>
    </row>
    <row r="16" spans="1:8" s="22" customFormat="1" x14ac:dyDescent="0.25">
      <c r="A16" s="21">
        <f>A15+1</f>
        <v>5</v>
      </c>
      <c r="B16" s="31" t="s">
        <v>195</v>
      </c>
      <c r="C16" s="32">
        <v>3</v>
      </c>
      <c r="D16" s="21" t="s">
        <v>8</v>
      </c>
      <c r="E16" s="29"/>
      <c r="F16" s="29"/>
      <c r="G16" s="33">
        <f>Tabela15[[#This Row],[Okvirna letna količina]]*Tabela15[[#This Row],[cena/EM 
(brez DDV)]]</f>
        <v>0</v>
      </c>
      <c r="H16" s="21"/>
    </row>
    <row r="17" spans="1:8" s="22" customFormat="1" x14ac:dyDescent="0.25">
      <c r="A17" s="21">
        <f>A16+1</f>
        <v>6</v>
      </c>
      <c r="B17" s="31" t="s">
        <v>196</v>
      </c>
      <c r="C17" s="32">
        <v>2</v>
      </c>
      <c r="D17" s="21" t="s">
        <v>8</v>
      </c>
      <c r="E17" s="29"/>
      <c r="F17" s="29"/>
      <c r="G17" s="33">
        <f>Tabela15[[#This Row],[Okvirna letna količina]]*Tabela15[[#This Row],[cena/EM 
(brez DDV)]]</f>
        <v>0</v>
      </c>
      <c r="H17" s="21"/>
    </row>
    <row r="18" spans="1:8" ht="16.5" x14ac:dyDescent="0.25">
      <c r="A18" s="21">
        <v>7</v>
      </c>
      <c r="B18" s="15" t="s">
        <v>32</v>
      </c>
      <c r="C18" s="17">
        <v>35</v>
      </c>
      <c r="D18" s="6" t="s">
        <v>8</v>
      </c>
      <c r="E18" s="7"/>
      <c r="F18" s="7"/>
      <c r="G18" s="7">
        <f>Tabela15[[#This Row],[Okvirna letna količina]]*Tabela15[[#This Row],[cena/EM 
(brez DDV)]]</f>
        <v>0</v>
      </c>
      <c r="H18" s="6"/>
    </row>
    <row r="19" spans="1:8" ht="16.5" x14ac:dyDescent="0.25">
      <c r="A19" s="21">
        <f>A18+1</f>
        <v>8</v>
      </c>
      <c r="B19" s="15" t="s">
        <v>96</v>
      </c>
      <c r="C19" s="17">
        <v>5</v>
      </c>
      <c r="D19" s="6" t="s">
        <v>8</v>
      </c>
      <c r="E19" s="7"/>
      <c r="F19" s="7"/>
      <c r="G19" s="7">
        <f>Tabela15[[#This Row],[Okvirna letna količina]]*Tabela15[[#This Row],[cena/EM 
(brez DDV)]]</f>
        <v>0</v>
      </c>
      <c r="H19" s="6"/>
    </row>
    <row r="20" spans="1:8" ht="16.5" x14ac:dyDescent="0.25">
      <c r="A20" s="21">
        <f>A19+1</f>
        <v>9</v>
      </c>
      <c r="B20" s="15" t="s">
        <v>97</v>
      </c>
      <c r="C20" s="17">
        <v>5</v>
      </c>
      <c r="D20" s="6" t="s">
        <v>8</v>
      </c>
      <c r="E20" s="7"/>
      <c r="F20" s="7"/>
      <c r="G20" s="7">
        <f>Tabela15[[#This Row],[Okvirna letna količina]]*Tabela15[[#This Row],[cena/EM 
(brez DDV)]]</f>
        <v>0</v>
      </c>
      <c r="H20" s="6"/>
    </row>
    <row r="21" spans="1:8" ht="16.5" x14ac:dyDescent="0.25">
      <c r="A21" s="21">
        <f>A20+1</f>
        <v>10</v>
      </c>
      <c r="B21" s="15" t="s">
        <v>98</v>
      </c>
      <c r="C21" s="17">
        <v>270</v>
      </c>
      <c r="D21" s="6" t="s">
        <v>8</v>
      </c>
      <c r="E21" s="7"/>
      <c r="F21" s="7"/>
      <c r="G21" s="7">
        <f>Tabela15[[#This Row],[Okvirna letna količina]]*Tabela15[[#This Row],[cena/EM 
(brez DDV)]]</f>
        <v>0</v>
      </c>
      <c r="H21" s="6"/>
    </row>
    <row r="22" spans="1:8" ht="16.5" x14ac:dyDescent="0.25">
      <c r="A22" s="21">
        <v>11</v>
      </c>
      <c r="B22" s="15" t="s">
        <v>158</v>
      </c>
      <c r="C22" s="17">
        <v>574</v>
      </c>
      <c r="D22" s="6" t="s">
        <v>8</v>
      </c>
      <c r="E22" s="7"/>
      <c r="F22" s="7"/>
      <c r="G22" s="7">
        <f>Tabela15[[#This Row],[Okvirna letna količina]]*Tabela15[[#This Row],[cena/EM 
(brez DDV)]]</f>
        <v>0</v>
      </c>
      <c r="H22" s="6"/>
    </row>
    <row r="23" spans="1:8" ht="16.5" x14ac:dyDescent="0.25">
      <c r="A23" s="21">
        <v>12</v>
      </c>
      <c r="B23" s="15" t="s">
        <v>159</v>
      </c>
      <c r="C23" s="17">
        <v>20</v>
      </c>
      <c r="D23" s="6" t="s">
        <v>8</v>
      </c>
      <c r="E23" s="7"/>
      <c r="F23" s="7"/>
      <c r="G23" s="7">
        <f>Tabela15[[#This Row],[Okvirna letna količina]]*Tabela15[[#This Row],[cena/EM 
(brez DDV)]]</f>
        <v>0</v>
      </c>
      <c r="H23" s="6"/>
    </row>
    <row r="24" spans="1:8" ht="16.5" x14ac:dyDescent="0.25">
      <c r="A24" s="21">
        <f>A23+1</f>
        <v>13</v>
      </c>
      <c r="B24" s="15" t="s">
        <v>33</v>
      </c>
      <c r="C24" s="17">
        <v>29</v>
      </c>
      <c r="D24" s="6" t="s">
        <v>8</v>
      </c>
      <c r="E24" s="7"/>
      <c r="F24" s="7"/>
      <c r="G24" s="7">
        <f>Tabela15[[#This Row],[Okvirna letna količina]]*Tabela15[[#This Row],[cena/EM 
(brez DDV)]]</f>
        <v>0</v>
      </c>
      <c r="H24" s="6"/>
    </row>
    <row r="25" spans="1:8" ht="16.5" x14ac:dyDescent="0.25">
      <c r="A25" s="21">
        <f>A24+1</f>
        <v>14</v>
      </c>
      <c r="B25" s="15" t="s">
        <v>34</v>
      </c>
      <c r="C25" s="17">
        <v>130</v>
      </c>
      <c r="D25" s="6" t="s">
        <v>8</v>
      </c>
      <c r="E25" s="7"/>
      <c r="F25" s="7"/>
      <c r="G25" s="7">
        <f>Tabela15[[#This Row],[Okvirna letna količina]]*Tabela15[[#This Row],[cena/EM 
(brez DDV)]]</f>
        <v>0</v>
      </c>
      <c r="H25" s="6"/>
    </row>
    <row r="26" spans="1:8" ht="16.5" x14ac:dyDescent="0.25">
      <c r="A26" s="21">
        <v>15</v>
      </c>
      <c r="B26" s="15" t="s">
        <v>99</v>
      </c>
      <c r="C26" s="17">
        <v>80</v>
      </c>
      <c r="D26" s="6" t="s">
        <v>8</v>
      </c>
      <c r="E26" s="7"/>
      <c r="F26" s="7"/>
      <c r="G26" s="7">
        <f>Tabela15[[#This Row],[Okvirna letna količina]]*Tabela15[[#This Row],[cena/EM 
(brez DDV)]]</f>
        <v>0</v>
      </c>
      <c r="H26" s="6"/>
    </row>
    <row r="27" spans="1:8" ht="16.5" x14ac:dyDescent="0.25">
      <c r="A27" s="21">
        <f>A26+1</f>
        <v>16</v>
      </c>
      <c r="B27" s="31" t="s">
        <v>268</v>
      </c>
      <c r="C27" s="47">
        <v>50</v>
      </c>
      <c r="D27" s="6" t="s">
        <v>8</v>
      </c>
      <c r="E27" s="7"/>
      <c r="F27" s="7"/>
      <c r="G27" s="23">
        <f>Tabela15[[#This Row],[Okvirna letna količina]]*Tabela15[[#This Row],[cena/EM 
(brez DDV)]]</f>
        <v>0</v>
      </c>
      <c r="H27" s="6"/>
    </row>
    <row r="28" spans="1:8" ht="16.5" x14ac:dyDescent="0.25">
      <c r="A28" s="21">
        <f>A27+1</f>
        <v>17</v>
      </c>
      <c r="B28" s="31" t="s">
        <v>269</v>
      </c>
      <c r="C28" s="47">
        <v>185</v>
      </c>
      <c r="D28" s="6" t="s">
        <v>8</v>
      </c>
      <c r="E28" s="7"/>
      <c r="F28" s="7"/>
      <c r="G28" s="23">
        <f>Tabela15[[#This Row],[Okvirna letna količina]]*Tabela15[[#This Row],[cena/EM 
(brez DDV)]]</f>
        <v>0</v>
      </c>
      <c r="H28" s="6"/>
    </row>
    <row r="29" spans="1:8" ht="16.5" x14ac:dyDescent="0.25">
      <c r="A29" s="21">
        <v>18</v>
      </c>
      <c r="B29" s="15" t="s">
        <v>51</v>
      </c>
      <c r="C29" s="17">
        <v>12</v>
      </c>
      <c r="D29" s="6" t="s">
        <v>8</v>
      </c>
      <c r="E29" s="7"/>
      <c r="F29" s="7"/>
      <c r="G29" s="7">
        <f>Tabela15[[#This Row],[Okvirna letna količina]]*Tabela15[[#This Row],[cena/EM 
(brez DDV)]]</f>
        <v>0</v>
      </c>
      <c r="H29" s="6"/>
    </row>
    <row r="30" spans="1:8" ht="16.5" x14ac:dyDescent="0.25">
      <c r="A30" s="21">
        <v>19</v>
      </c>
      <c r="B30" s="15" t="s">
        <v>35</v>
      </c>
      <c r="C30" s="17">
        <v>95</v>
      </c>
      <c r="D30" s="6" t="s">
        <v>8</v>
      </c>
      <c r="E30" s="7"/>
      <c r="F30" s="7"/>
      <c r="G30" s="7">
        <f>Tabela15[[#This Row],[Okvirna letna količina]]*Tabela15[[#This Row],[cena/EM 
(brez DDV)]]</f>
        <v>0</v>
      </c>
      <c r="H30" s="6"/>
    </row>
    <row r="31" spans="1:8" ht="16.5" x14ac:dyDescent="0.25">
      <c r="A31" s="21">
        <v>20</v>
      </c>
      <c r="B31" s="15" t="s">
        <v>36</v>
      </c>
      <c r="C31" s="17">
        <v>30</v>
      </c>
      <c r="D31" s="6" t="s">
        <v>8</v>
      </c>
      <c r="E31" s="7"/>
      <c r="F31" s="7"/>
      <c r="G31" s="7">
        <f>Tabela15[[#This Row],[Okvirna letna količina]]*Tabela15[[#This Row],[cena/EM 
(brez DDV)]]</f>
        <v>0</v>
      </c>
      <c r="H31" s="6"/>
    </row>
    <row r="32" spans="1:8" ht="16.5" x14ac:dyDescent="0.25">
      <c r="A32" s="21">
        <f>A31+1</f>
        <v>21</v>
      </c>
      <c r="B32" s="15" t="s">
        <v>37</v>
      </c>
      <c r="C32" s="17">
        <v>8</v>
      </c>
      <c r="D32" s="6" t="s">
        <v>8</v>
      </c>
      <c r="E32" s="7"/>
      <c r="F32" s="7"/>
      <c r="G32" s="7">
        <f>Tabela15[[#This Row],[Okvirna letna količina]]*Tabela15[[#This Row],[cena/EM 
(brez DDV)]]</f>
        <v>0</v>
      </c>
      <c r="H32" s="6"/>
    </row>
    <row r="33" spans="1:8" ht="16.5" x14ac:dyDescent="0.25">
      <c r="A33" s="21">
        <f>A32+1</f>
        <v>22</v>
      </c>
      <c r="B33" s="31" t="s">
        <v>270</v>
      </c>
      <c r="C33" s="47">
        <v>12</v>
      </c>
      <c r="D33" s="6" t="s">
        <v>8</v>
      </c>
      <c r="E33" s="7"/>
      <c r="F33" s="7"/>
      <c r="G33" s="23">
        <f>Tabela15[[#This Row],[Okvirna letna količina]]*Tabela15[[#This Row],[cena/EM 
(brez DDV)]]</f>
        <v>0</v>
      </c>
      <c r="H33" s="6"/>
    </row>
    <row r="34" spans="1:8" ht="16.5" x14ac:dyDescent="0.25">
      <c r="A34" s="21">
        <v>23</v>
      </c>
      <c r="B34" s="15" t="s">
        <v>38</v>
      </c>
      <c r="C34" s="17">
        <v>130</v>
      </c>
      <c r="D34" s="6" t="s">
        <v>8</v>
      </c>
      <c r="E34" s="7"/>
      <c r="F34" s="7"/>
      <c r="G34" s="7">
        <f>Tabela15[[#This Row],[Okvirna letna količina]]*Tabela15[[#This Row],[cena/EM 
(brez DDV)]]</f>
        <v>0</v>
      </c>
      <c r="H34" s="6"/>
    </row>
    <row r="35" spans="1:8" ht="16.5" x14ac:dyDescent="0.25">
      <c r="A35" s="21">
        <f>A34+1</f>
        <v>24</v>
      </c>
      <c r="B35" s="15" t="s">
        <v>39</v>
      </c>
      <c r="C35" s="17">
        <v>40</v>
      </c>
      <c r="D35" s="6" t="s">
        <v>8</v>
      </c>
      <c r="E35" s="7"/>
      <c r="F35" s="7"/>
      <c r="G35" s="7">
        <f>Tabela15[[#This Row],[Okvirna letna količina]]*Tabela15[[#This Row],[cena/EM 
(brez DDV)]]</f>
        <v>0</v>
      </c>
      <c r="H35" s="6"/>
    </row>
    <row r="36" spans="1:8" ht="16.5" x14ac:dyDescent="0.25">
      <c r="A36" s="21">
        <f>A35+1</f>
        <v>25</v>
      </c>
      <c r="B36" s="15" t="s">
        <v>40</v>
      </c>
      <c r="C36" s="17">
        <v>9</v>
      </c>
      <c r="D36" s="6" t="s">
        <v>8</v>
      </c>
      <c r="E36" s="7"/>
      <c r="F36" s="7"/>
      <c r="G36" s="7">
        <f>Tabela15[[#This Row],[Okvirna letna količina]]*Tabela15[[#This Row],[cena/EM 
(brez DDV)]]</f>
        <v>0</v>
      </c>
      <c r="H36" s="6"/>
    </row>
    <row r="37" spans="1:8" ht="16.5" x14ac:dyDescent="0.25">
      <c r="A37" s="21">
        <f>A36+1</f>
        <v>26</v>
      </c>
      <c r="B37" s="15" t="s">
        <v>41</v>
      </c>
      <c r="C37" s="17">
        <v>68</v>
      </c>
      <c r="D37" s="6" t="s">
        <v>8</v>
      </c>
      <c r="E37" s="7"/>
      <c r="F37" s="7"/>
      <c r="G37" s="7">
        <f>Tabela15[[#This Row],[Okvirna letna količina]]*Tabela15[[#This Row],[cena/EM 
(brez DDV)]]</f>
        <v>0</v>
      </c>
      <c r="H37" s="6"/>
    </row>
    <row r="38" spans="1:8" ht="16.5" x14ac:dyDescent="0.25">
      <c r="A38" s="21">
        <v>27</v>
      </c>
      <c r="B38" s="15" t="s">
        <v>43</v>
      </c>
      <c r="C38" s="17">
        <v>20</v>
      </c>
      <c r="D38" s="6" t="s">
        <v>8</v>
      </c>
      <c r="E38" s="7"/>
      <c r="F38" s="7"/>
      <c r="G38" s="7">
        <f>Tabela15[[#This Row],[Okvirna letna količina]]*Tabela15[[#This Row],[cena/EM 
(brez DDV)]]</f>
        <v>0</v>
      </c>
      <c r="H38" s="6"/>
    </row>
    <row r="39" spans="1:8" ht="16.5" x14ac:dyDescent="0.25">
      <c r="A39" s="21">
        <v>28</v>
      </c>
      <c r="B39" s="15" t="s">
        <v>42</v>
      </c>
      <c r="C39" s="17">
        <v>2.7</v>
      </c>
      <c r="D39" s="6" t="s">
        <v>8</v>
      </c>
      <c r="E39" s="7"/>
      <c r="F39" s="7"/>
      <c r="G39" s="7">
        <f>Tabela15[[#This Row],[Okvirna letna količina]]*Tabela15[[#This Row],[cena/EM 
(brez DDV)]]</f>
        <v>0</v>
      </c>
      <c r="H39" s="6"/>
    </row>
    <row r="40" spans="1:8" ht="16.5" x14ac:dyDescent="0.25">
      <c r="A40" s="21">
        <v>29</v>
      </c>
      <c r="B40" s="15" t="s">
        <v>236</v>
      </c>
      <c r="C40" s="17">
        <v>34</v>
      </c>
      <c r="D40" s="6" t="s">
        <v>8</v>
      </c>
      <c r="E40" s="7"/>
      <c r="F40" s="7"/>
      <c r="G40" s="7">
        <f>Tabela15[[#This Row],[Okvirna letna količina]]*Tabela15[[#This Row],[cena/EM 
(brez DDV)]]</f>
        <v>0</v>
      </c>
      <c r="H40" s="6"/>
    </row>
    <row r="41" spans="1:8" ht="16.5" x14ac:dyDescent="0.25">
      <c r="A41" s="21">
        <f>A40+1</f>
        <v>30</v>
      </c>
      <c r="B41" s="15" t="s">
        <v>44</v>
      </c>
      <c r="C41" s="17">
        <v>4</v>
      </c>
      <c r="D41" s="6" t="s">
        <v>8</v>
      </c>
      <c r="E41" s="7"/>
      <c r="F41" s="7"/>
      <c r="G41" s="7">
        <f>Tabela15[[#This Row],[Okvirna letna količina]]*Tabela15[[#This Row],[cena/EM 
(brez DDV)]]</f>
        <v>0</v>
      </c>
      <c r="H41" s="6"/>
    </row>
    <row r="42" spans="1:8" ht="16.5" x14ac:dyDescent="0.25">
      <c r="A42" s="21">
        <f>A41+1</f>
        <v>31</v>
      </c>
      <c r="B42" s="15" t="s">
        <v>45</v>
      </c>
      <c r="C42" s="17">
        <v>6</v>
      </c>
      <c r="D42" s="6" t="s">
        <v>8</v>
      </c>
      <c r="E42" s="7"/>
      <c r="F42" s="7"/>
      <c r="G42" s="7">
        <f>Tabela15[[#This Row],[Okvirna letna količina]]*Tabela15[[#This Row],[cena/EM 
(brez DDV)]]</f>
        <v>0</v>
      </c>
      <c r="H42" s="6"/>
    </row>
    <row r="43" spans="1:8" ht="16.5" x14ac:dyDescent="0.25">
      <c r="A43" s="21">
        <f>A42+1</f>
        <v>32</v>
      </c>
      <c r="B43" s="15" t="s">
        <v>101</v>
      </c>
      <c r="C43" s="17">
        <v>3.2</v>
      </c>
      <c r="D43" s="6" t="s">
        <v>8</v>
      </c>
      <c r="E43" s="7"/>
      <c r="F43" s="7"/>
      <c r="G43" s="7">
        <f>Tabela15[[#This Row],[Okvirna letna količina]]*Tabela15[[#This Row],[cena/EM 
(brez DDV)]]</f>
        <v>0</v>
      </c>
      <c r="H43" s="6"/>
    </row>
    <row r="44" spans="1:8" ht="16.5" x14ac:dyDescent="0.25">
      <c r="A44" s="21">
        <f>A43+1</f>
        <v>33</v>
      </c>
      <c r="B44" s="31" t="s">
        <v>46</v>
      </c>
      <c r="C44" s="32">
        <v>55</v>
      </c>
      <c r="D44" s="21" t="s">
        <v>8</v>
      </c>
      <c r="E44" s="13"/>
      <c r="F44" s="13"/>
      <c r="G44" s="14">
        <f>Tabela15[[#This Row],[Okvirna letna količina]]*Tabela15[[#This Row],[cena/EM 
(brez DDV)]]</f>
        <v>0</v>
      </c>
      <c r="H44" s="12"/>
    </row>
    <row r="45" spans="1:8" ht="16.5" x14ac:dyDescent="0.25">
      <c r="A45" s="21">
        <v>34</v>
      </c>
      <c r="B45" s="15" t="s">
        <v>47</v>
      </c>
      <c r="C45" s="17">
        <v>31</v>
      </c>
      <c r="D45" s="6" t="s">
        <v>8</v>
      </c>
      <c r="E45" s="7"/>
      <c r="F45" s="7"/>
      <c r="G45" s="7">
        <f>Tabela15[[#This Row],[Okvirna letna količina]]*Tabela15[[#This Row],[cena/EM 
(brez DDV)]]</f>
        <v>0</v>
      </c>
      <c r="H45" s="6"/>
    </row>
    <row r="46" spans="1:8" ht="16.5" x14ac:dyDescent="0.25">
      <c r="A46" s="21">
        <v>35</v>
      </c>
      <c r="B46" s="15" t="s">
        <v>48</v>
      </c>
      <c r="C46" s="17">
        <v>310</v>
      </c>
      <c r="D46" s="6" t="s">
        <v>8</v>
      </c>
      <c r="E46" s="7"/>
      <c r="F46" s="7"/>
      <c r="G46" s="7">
        <f>Tabela15[[#This Row],[Okvirna letna količina]]*Tabela15[[#This Row],[cena/EM 
(brez DDV)]]</f>
        <v>0</v>
      </c>
      <c r="H46" s="6"/>
    </row>
    <row r="47" spans="1:8" ht="16.5" x14ac:dyDescent="0.25">
      <c r="A47" s="21">
        <f>A46+1</f>
        <v>36</v>
      </c>
      <c r="B47" s="15" t="s">
        <v>237</v>
      </c>
      <c r="C47" s="17">
        <v>11</v>
      </c>
      <c r="D47" s="6" t="s">
        <v>8</v>
      </c>
      <c r="E47" s="7"/>
      <c r="F47" s="7"/>
      <c r="G47" s="7">
        <f>Tabela15[[#This Row],[Okvirna letna količina]]*Tabela15[[#This Row],[cena/EM 
(brez DDV)]]</f>
        <v>0</v>
      </c>
      <c r="H47" s="6"/>
    </row>
    <row r="48" spans="1:8" ht="16.5" x14ac:dyDescent="0.25">
      <c r="A48" s="21">
        <f>A47+1</f>
        <v>37</v>
      </c>
      <c r="B48" s="15" t="s">
        <v>49</v>
      </c>
      <c r="C48" s="17">
        <v>2</v>
      </c>
      <c r="D48" s="6" t="s">
        <v>8</v>
      </c>
      <c r="E48" s="7"/>
      <c r="F48" s="7"/>
      <c r="G48" s="7">
        <f>Tabela15[[#This Row],[Okvirna letna količina]]*Tabela15[[#This Row],[cena/EM 
(brez DDV)]]</f>
        <v>0</v>
      </c>
      <c r="H48" s="6"/>
    </row>
    <row r="49" spans="1:8" ht="16.5" x14ac:dyDescent="0.25">
      <c r="A49" s="21">
        <v>38</v>
      </c>
      <c r="B49" s="15" t="s">
        <v>50</v>
      </c>
      <c r="C49" s="17">
        <v>1500</v>
      </c>
      <c r="D49" s="6" t="s">
        <v>8</v>
      </c>
      <c r="E49" s="13"/>
      <c r="F49" s="13"/>
      <c r="G49" s="14">
        <f>Tabela15[[#This Row],[Okvirna letna količina]]*Tabela15[[#This Row],[cena/EM 
(brez DDV)]]</f>
        <v>0</v>
      </c>
      <c r="H49" s="12"/>
    </row>
    <row r="50" spans="1:8" ht="16.5" x14ac:dyDescent="0.25">
      <c r="A50" s="21">
        <v>39</v>
      </c>
      <c r="B50" s="31" t="s">
        <v>231</v>
      </c>
      <c r="C50" s="32">
        <v>12</v>
      </c>
      <c r="D50" s="21" t="s">
        <v>8</v>
      </c>
      <c r="E50" s="7"/>
      <c r="F50" s="7"/>
      <c r="G50" s="23">
        <f>Tabela15[[#This Row],[Okvirna letna količina]]*Tabela15[[#This Row],[cena/EM 
(brez DDV)]]</f>
        <v>0</v>
      </c>
      <c r="H50" s="6"/>
    </row>
    <row r="51" spans="1:8" ht="16.5" x14ac:dyDescent="0.25">
      <c r="A51" s="21">
        <v>40</v>
      </c>
      <c r="B51" s="15" t="s">
        <v>52</v>
      </c>
      <c r="C51" s="17">
        <v>32</v>
      </c>
      <c r="D51" s="6" t="s">
        <v>8</v>
      </c>
      <c r="E51" s="13"/>
      <c r="F51" s="13"/>
      <c r="G51" s="14">
        <f>Tabela15[[#This Row],[Okvirna letna količina]]*Tabela15[[#This Row],[cena/EM 
(brez DDV)]]</f>
        <v>0</v>
      </c>
      <c r="H51" s="12"/>
    </row>
    <row r="52" spans="1:8" ht="16.5" x14ac:dyDescent="0.25">
      <c r="A52" s="21">
        <v>41</v>
      </c>
      <c r="B52" s="15" t="s">
        <v>53</v>
      </c>
      <c r="C52" s="17">
        <v>40</v>
      </c>
      <c r="D52" s="6" t="s">
        <v>8</v>
      </c>
      <c r="E52" s="13"/>
      <c r="F52" s="13"/>
      <c r="G52" s="14">
        <f>Tabela15[[#This Row],[Okvirna letna količina]]*Tabela15[[#This Row],[cena/EM 
(brez DDV)]]</f>
        <v>0</v>
      </c>
      <c r="H52" s="12"/>
    </row>
    <row r="53" spans="1:8" ht="16.5" x14ac:dyDescent="0.25">
      <c r="A53" s="21">
        <v>42</v>
      </c>
      <c r="B53" s="15" t="s">
        <v>102</v>
      </c>
      <c r="C53" s="17">
        <v>1.1000000000000001</v>
      </c>
      <c r="D53" s="6" t="s">
        <v>8</v>
      </c>
      <c r="E53" s="13"/>
      <c r="F53" s="13"/>
      <c r="G53" s="14">
        <f>Tabela15[[#This Row],[Okvirna letna količina]]*Tabela15[[#This Row],[cena/EM 
(brez DDV)]]</f>
        <v>0</v>
      </c>
      <c r="H53" s="12"/>
    </row>
    <row r="54" spans="1:8" ht="16.5" x14ac:dyDescent="0.25">
      <c r="A54" s="21">
        <v>43</v>
      </c>
      <c r="B54" s="31" t="s">
        <v>197</v>
      </c>
      <c r="C54" s="32">
        <v>5</v>
      </c>
      <c r="D54" s="21" t="s">
        <v>8</v>
      </c>
      <c r="E54" s="7"/>
      <c r="F54" s="7"/>
      <c r="G54" s="23">
        <f>Tabela15[[#This Row],[Okvirna letna količina]]*Tabela15[[#This Row],[cena/EM 
(brez DDV)]]</f>
        <v>0</v>
      </c>
      <c r="H54" s="6"/>
    </row>
    <row r="55" spans="1:8" ht="16.5" x14ac:dyDescent="0.25">
      <c r="A55" s="21">
        <v>44</v>
      </c>
      <c r="B55" s="31" t="s">
        <v>272</v>
      </c>
      <c r="C55" s="47">
        <v>20</v>
      </c>
      <c r="D55" s="6" t="s">
        <v>8</v>
      </c>
      <c r="E55" s="7"/>
      <c r="F55" s="7"/>
      <c r="G55" s="23">
        <f>Tabela15[[#This Row],[Okvirna letna količina]]*Tabela15[[#This Row],[cena/EM 
(brez DDV)]]</f>
        <v>0</v>
      </c>
      <c r="H55" s="6"/>
    </row>
    <row r="56" spans="1:8" ht="16.5" x14ac:dyDescent="0.25">
      <c r="A56" s="21">
        <v>45</v>
      </c>
      <c r="B56" s="31" t="s">
        <v>271</v>
      </c>
      <c r="C56" s="47">
        <v>40</v>
      </c>
      <c r="D56" s="6" t="s">
        <v>8</v>
      </c>
      <c r="E56" s="7"/>
      <c r="F56" s="7"/>
      <c r="G56" s="23">
        <f>Tabela15[[#This Row],[Okvirna letna količina]]*Tabela15[[#This Row],[cena/EM 
(brez DDV)]]</f>
        <v>0</v>
      </c>
      <c r="H56" s="6"/>
    </row>
    <row r="57" spans="1:8" ht="16.5" x14ac:dyDescent="0.25">
      <c r="A57" s="21">
        <v>46</v>
      </c>
      <c r="B57" s="28" t="s">
        <v>54</v>
      </c>
      <c r="C57" s="34">
        <v>43</v>
      </c>
      <c r="D57" s="21" t="s">
        <v>8</v>
      </c>
      <c r="E57" s="7"/>
      <c r="F57" s="7"/>
      <c r="G57" s="23">
        <f>Tabela15[[#This Row],[Okvirna letna količina]]*Tabela15[[#This Row],[cena/EM 
(brez DDV)]]</f>
        <v>0</v>
      </c>
      <c r="H57" s="6"/>
    </row>
    <row r="58" spans="1:8" ht="16.5" x14ac:dyDescent="0.25">
      <c r="A58" s="21">
        <v>47</v>
      </c>
      <c r="B58" s="15" t="s">
        <v>267</v>
      </c>
      <c r="C58" s="17">
        <v>76</v>
      </c>
      <c r="D58" s="6" t="s">
        <v>8</v>
      </c>
      <c r="E58" s="13"/>
      <c r="F58" s="13"/>
      <c r="G58" s="14">
        <f>Tabela15[[#This Row],[Okvirna letna količina]]*Tabela15[[#This Row],[cena/EM 
(brez DDV)]]</f>
        <v>0</v>
      </c>
      <c r="H58" s="12"/>
    </row>
    <row r="59" spans="1:8" ht="16.5" x14ac:dyDescent="0.25">
      <c r="A59" s="21">
        <v>48</v>
      </c>
      <c r="B59" s="28" t="s">
        <v>198</v>
      </c>
      <c r="C59" s="34">
        <v>1</v>
      </c>
      <c r="D59" s="21" t="s">
        <v>8</v>
      </c>
      <c r="E59" s="7"/>
      <c r="F59" s="7"/>
      <c r="G59" s="23">
        <f>Tabela15[[#This Row],[Okvirna letna količina]]*Tabela15[[#This Row],[cena/EM 
(brez DDV)]]</f>
        <v>0</v>
      </c>
      <c r="H59" s="6"/>
    </row>
    <row r="60" spans="1:8" ht="16.5" x14ac:dyDescent="0.25">
      <c r="A60" s="21">
        <v>49</v>
      </c>
      <c r="B60" s="15" t="s">
        <v>55</v>
      </c>
      <c r="C60" s="17">
        <v>141</v>
      </c>
      <c r="D60" s="6" t="s">
        <v>8</v>
      </c>
      <c r="E60" s="13"/>
      <c r="F60" s="13"/>
      <c r="G60" s="14">
        <f>Tabela15[[#This Row],[Okvirna letna količina]]*Tabela15[[#This Row],[cena/EM 
(brez DDV)]]</f>
        <v>0</v>
      </c>
      <c r="H60" s="12"/>
    </row>
    <row r="61" spans="1:8" ht="16.5" x14ac:dyDescent="0.25">
      <c r="A61" s="21">
        <f>A60+1</f>
        <v>50</v>
      </c>
      <c r="B61" s="15" t="s">
        <v>100</v>
      </c>
      <c r="C61" s="17">
        <v>7</v>
      </c>
      <c r="D61" s="6" t="s">
        <v>8</v>
      </c>
      <c r="E61" s="13"/>
      <c r="F61" s="13"/>
      <c r="G61" s="14">
        <f>Tabela15[[#This Row],[Okvirna letna količina]]*Tabela15[[#This Row],[cena/EM 
(brez DDV)]]</f>
        <v>0</v>
      </c>
      <c r="H61" s="12"/>
    </row>
    <row r="62" spans="1:8" ht="16.5" x14ac:dyDescent="0.25">
      <c r="A62" s="21">
        <f>A61+1</f>
        <v>51</v>
      </c>
      <c r="B62" s="15" t="s">
        <v>103</v>
      </c>
      <c r="C62" s="17">
        <v>61</v>
      </c>
      <c r="D62" s="6" t="s">
        <v>8</v>
      </c>
      <c r="E62" s="13"/>
      <c r="F62" s="13"/>
      <c r="G62" s="14">
        <f>Tabela15[[#This Row],[Okvirna letna količina]]*Tabela15[[#This Row],[cena/EM 
(brez DDV)]]</f>
        <v>0</v>
      </c>
      <c r="H62" s="12"/>
    </row>
    <row r="64" spans="1:8" x14ac:dyDescent="0.25">
      <c r="B64" t="s">
        <v>255</v>
      </c>
    </row>
    <row r="66" spans="2:3" x14ac:dyDescent="0.25">
      <c r="B66" t="s">
        <v>256</v>
      </c>
    </row>
    <row r="68" spans="2:3" x14ac:dyDescent="0.25">
      <c r="B68" t="s">
        <v>257</v>
      </c>
      <c r="C68" t="s">
        <v>258</v>
      </c>
    </row>
  </sheetData>
  <mergeCells count="4">
    <mergeCell ref="A4:H4"/>
    <mergeCell ref="A6:H6"/>
    <mergeCell ref="A7:H7"/>
    <mergeCell ref="A9:H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5" sqref="E5"/>
    </sheetView>
  </sheetViews>
  <sheetFormatPr defaultRowHeight="15" x14ac:dyDescent="0.25"/>
  <cols>
    <col min="1" max="1" width="5" customWidth="1"/>
    <col min="2" max="2" width="29.7109375" bestFit="1" customWidth="1"/>
    <col min="3" max="3" width="13.28515625" customWidth="1"/>
    <col min="5" max="5" width="20.85546875" customWidth="1"/>
    <col min="6" max="6" width="17.85546875" customWidth="1"/>
    <col min="7" max="7" width="18.570312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 t="s">
        <v>0</v>
      </c>
    </row>
    <row r="4" spans="1:8" ht="16.5" x14ac:dyDescent="0.3">
      <c r="A4" s="48" t="s">
        <v>1</v>
      </c>
      <c r="B4" s="48"/>
      <c r="C4" s="48"/>
      <c r="D4" s="48"/>
      <c r="E4" s="48"/>
      <c r="F4" s="48"/>
      <c r="G4" s="48"/>
      <c r="H4" s="48"/>
    </row>
    <row r="6" spans="1:8" ht="16.5" x14ac:dyDescent="0.25">
      <c r="A6" s="49" t="s">
        <v>259</v>
      </c>
      <c r="B6" s="49"/>
      <c r="C6" s="49"/>
      <c r="D6" s="49"/>
      <c r="E6" s="49"/>
      <c r="F6" s="49"/>
      <c r="G6" s="49"/>
      <c r="H6" s="49"/>
    </row>
    <row r="7" spans="1:8" ht="16.5" x14ac:dyDescent="0.25">
      <c r="A7" s="49" t="s">
        <v>260</v>
      </c>
      <c r="B7" s="49"/>
      <c r="C7" s="49"/>
      <c r="D7" s="49"/>
      <c r="E7" s="49"/>
      <c r="F7" s="49"/>
      <c r="G7" s="49"/>
      <c r="H7" s="49"/>
    </row>
    <row r="8" spans="1:8" ht="16.5" x14ac:dyDescent="0.25">
      <c r="A8" s="3"/>
      <c r="B8" s="4"/>
    </row>
    <row r="9" spans="1:8" ht="16.5" x14ac:dyDescent="0.3">
      <c r="A9" s="50" t="s">
        <v>243</v>
      </c>
      <c r="B9" s="50"/>
      <c r="C9" s="50"/>
      <c r="D9" s="50"/>
      <c r="E9" s="50"/>
      <c r="F9" s="50"/>
      <c r="G9" s="50"/>
      <c r="H9" s="50"/>
    </row>
    <row r="11" spans="1:8" ht="33" x14ac:dyDescent="0.25">
      <c r="A11" s="8" t="s">
        <v>3</v>
      </c>
      <c r="B11" s="9" t="s">
        <v>4</v>
      </c>
      <c r="C11" s="8" t="s">
        <v>9</v>
      </c>
      <c r="D11" s="8" t="s">
        <v>5</v>
      </c>
      <c r="E11" s="8" t="s">
        <v>10</v>
      </c>
      <c r="F11" s="8" t="s">
        <v>11</v>
      </c>
      <c r="G11" s="8" t="s">
        <v>66</v>
      </c>
      <c r="H11" s="8" t="s">
        <v>6</v>
      </c>
    </row>
    <row r="12" spans="1:8" ht="16.5" x14ac:dyDescent="0.25">
      <c r="A12" s="6">
        <v>1</v>
      </c>
      <c r="B12" s="15" t="s">
        <v>106</v>
      </c>
      <c r="C12" s="17">
        <v>72</v>
      </c>
      <c r="D12" s="6" t="s">
        <v>58</v>
      </c>
      <c r="E12" s="7"/>
      <c r="F12" s="7"/>
      <c r="G12" s="7">
        <f>Tabela16[[#This Row],[Okvirna letna količina]]*Tabela16[[#This Row],[cena/EM 
(brez DDV)]]</f>
        <v>0</v>
      </c>
      <c r="H12" s="6"/>
    </row>
    <row r="13" spans="1:8" ht="16.5" x14ac:dyDescent="0.25">
      <c r="A13" s="6">
        <v>2</v>
      </c>
      <c r="B13" s="15" t="s">
        <v>107</v>
      </c>
      <c r="C13" s="17">
        <v>168</v>
      </c>
      <c r="D13" s="6" t="s">
        <v>58</v>
      </c>
      <c r="E13" s="7"/>
      <c r="F13" s="7"/>
      <c r="G13" s="7">
        <f>Tabela16[[#This Row],[Okvirna letna količina]]*Tabela16[[#This Row],[cena/EM 
(brez DDV)]]</f>
        <v>0</v>
      </c>
      <c r="H13" s="6"/>
    </row>
    <row r="14" spans="1:8" ht="16.5" x14ac:dyDescent="0.25">
      <c r="A14" s="6">
        <v>3</v>
      </c>
      <c r="B14" s="15" t="s">
        <v>105</v>
      </c>
      <c r="C14" s="17">
        <v>132</v>
      </c>
      <c r="D14" s="6" t="s">
        <v>58</v>
      </c>
      <c r="E14" s="7"/>
      <c r="F14" s="7"/>
      <c r="G14" s="7">
        <f>Tabela16[[#This Row],[Okvirna letna količina]]*Tabela16[[#This Row],[cena/EM 
(brez DDV)]]</f>
        <v>0</v>
      </c>
      <c r="H14" s="6"/>
    </row>
    <row r="15" spans="1:8" ht="16.5" x14ac:dyDescent="0.25">
      <c r="A15" s="6">
        <v>4</v>
      </c>
      <c r="B15" s="15" t="s">
        <v>162</v>
      </c>
      <c r="C15" s="17">
        <v>24</v>
      </c>
      <c r="D15" s="6" t="s">
        <v>58</v>
      </c>
      <c r="E15" s="7"/>
      <c r="F15" s="7"/>
      <c r="G15" s="7">
        <f>Tabela16[[#This Row],[Okvirna letna količina]]*Tabela16[[#This Row],[cena/EM 
(brez DDV)]]</f>
        <v>0</v>
      </c>
      <c r="H15" s="6"/>
    </row>
    <row r="16" spans="1:8" ht="16.5" x14ac:dyDescent="0.25">
      <c r="A16" s="6">
        <v>5</v>
      </c>
      <c r="B16" s="15" t="s">
        <v>104</v>
      </c>
      <c r="C16" s="17">
        <v>132</v>
      </c>
      <c r="D16" s="6" t="s">
        <v>58</v>
      </c>
      <c r="E16" s="7"/>
      <c r="F16" s="7"/>
      <c r="G16" s="7">
        <f>Tabela16[[#This Row],[Okvirna letna količina]]*Tabela16[[#This Row],[cena/EM 
(brez DDV)]]</f>
        <v>0</v>
      </c>
      <c r="H16" s="6"/>
    </row>
    <row r="17" spans="1:8" ht="16.5" x14ac:dyDescent="0.25">
      <c r="A17" s="6">
        <v>6</v>
      </c>
      <c r="B17" s="15" t="s">
        <v>108</v>
      </c>
      <c r="C17" s="17">
        <v>100</v>
      </c>
      <c r="D17" s="6" t="s">
        <v>58</v>
      </c>
      <c r="E17" s="7"/>
      <c r="F17" s="7"/>
      <c r="G17" s="7">
        <f>Tabela16[[#This Row],[Okvirna letna količina]]*Tabela16[[#This Row],[cena/EM 
(brez DDV)]]</f>
        <v>0</v>
      </c>
      <c r="H17" s="6"/>
    </row>
    <row r="18" spans="1:8" ht="16.5" x14ac:dyDescent="0.25">
      <c r="A18" s="6">
        <v>7</v>
      </c>
      <c r="B18" s="15" t="s">
        <v>56</v>
      </c>
      <c r="C18" s="17">
        <v>11</v>
      </c>
      <c r="D18" s="6" t="s">
        <v>58</v>
      </c>
      <c r="E18" s="7"/>
      <c r="F18" s="7"/>
      <c r="G18" s="7">
        <f>Tabela16[[#This Row],[Okvirna letna količina]]*Tabela16[[#This Row],[cena/EM 
(brez DDV)]]</f>
        <v>0</v>
      </c>
      <c r="H18" s="6"/>
    </row>
    <row r="19" spans="1:8" ht="16.5" x14ac:dyDescent="0.25">
      <c r="A19" s="6">
        <v>8</v>
      </c>
      <c r="B19" s="15" t="s">
        <v>57</v>
      </c>
      <c r="C19" s="17">
        <v>14</v>
      </c>
      <c r="D19" s="6" t="s">
        <v>58</v>
      </c>
      <c r="E19" s="7"/>
      <c r="F19" s="7"/>
      <c r="G19" s="7">
        <f>Tabela16[[#This Row],[Okvirna letna količina]]*Tabela16[[#This Row],[cena/EM 
(brez DDV)]]</f>
        <v>0</v>
      </c>
      <c r="H19" s="6"/>
    </row>
    <row r="20" spans="1:8" ht="16.5" x14ac:dyDescent="0.25">
      <c r="A20" s="6">
        <v>9</v>
      </c>
      <c r="B20" s="15" t="s">
        <v>161</v>
      </c>
      <c r="C20" s="17">
        <v>13</v>
      </c>
      <c r="D20" s="6" t="s">
        <v>58</v>
      </c>
      <c r="E20" s="7"/>
      <c r="F20" s="7"/>
      <c r="G20" s="7">
        <f>Tabela16[[#This Row],[Okvirna letna količina]]*Tabela16[[#This Row],[cena/EM 
(brez DDV)]]</f>
        <v>0</v>
      </c>
      <c r="H20" s="6"/>
    </row>
    <row r="21" spans="1:8" ht="16.5" x14ac:dyDescent="0.25">
      <c r="A21" s="6">
        <v>10</v>
      </c>
      <c r="B21" s="15" t="s">
        <v>163</v>
      </c>
      <c r="C21" s="17">
        <v>12</v>
      </c>
      <c r="D21" s="6" t="s">
        <v>58</v>
      </c>
      <c r="E21" s="7"/>
      <c r="F21" s="7"/>
      <c r="G21" s="7">
        <f>Tabela16[[#This Row],[Okvirna letna količina]]*Tabela16[[#This Row],[cena/EM 
(brez DDV)]]</f>
        <v>0</v>
      </c>
      <c r="H21" s="6"/>
    </row>
    <row r="22" spans="1:8" ht="16.5" x14ac:dyDescent="0.25">
      <c r="A22" s="21">
        <v>11</v>
      </c>
      <c r="B22" s="31" t="s">
        <v>226</v>
      </c>
      <c r="C22" s="32">
        <v>30</v>
      </c>
      <c r="D22" s="21" t="s">
        <v>58</v>
      </c>
      <c r="E22" s="7"/>
      <c r="F22" s="7"/>
      <c r="G22" s="23">
        <f>Tabela16[[#This Row],[Okvirna letna količina]]*Tabela16[[#This Row],[cena/EM 
(brez DDV)]]</f>
        <v>0</v>
      </c>
      <c r="H22" s="6"/>
    </row>
    <row r="23" spans="1:8" ht="16.5" x14ac:dyDescent="0.25">
      <c r="A23" s="21">
        <v>12</v>
      </c>
      <c r="B23" s="28" t="s">
        <v>225</v>
      </c>
      <c r="C23" s="29">
        <v>70</v>
      </c>
      <c r="D23" s="21" t="s">
        <v>58</v>
      </c>
      <c r="E23" s="7"/>
      <c r="F23" s="7"/>
      <c r="G23" s="23">
        <f>Tabela16[[#This Row],[Okvirna letna količina]]*Tabela16[[#This Row],[cena/EM 
(brez DDV)]]</f>
        <v>0</v>
      </c>
      <c r="H23" s="6"/>
    </row>
    <row r="24" spans="1:8" ht="16.5" x14ac:dyDescent="0.25">
      <c r="A24" s="21">
        <v>13</v>
      </c>
      <c r="B24" s="28" t="s">
        <v>227</v>
      </c>
      <c r="C24" s="29">
        <v>30</v>
      </c>
      <c r="D24" s="21" t="s">
        <v>58</v>
      </c>
      <c r="E24" s="7"/>
      <c r="F24" s="7"/>
      <c r="G24" s="23">
        <f>Tabela16[[#This Row],[Okvirna letna količina]]*Tabela16[[#This Row],[cena/EM 
(brez DDV)]]</f>
        <v>0</v>
      </c>
      <c r="H24" s="6"/>
    </row>
    <row r="25" spans="1:8" ht="16.5" x14ac:dyDescent="0.25">
      <c r="A25" s="21">
        <v>14</v>
      </c>
      <c r="B25" s="15" t="s">
        <v>160</v>
      </c>
      <c r="C25" s="17">
        <v>96</v>
      </c>
      <c r="D25" s="21" t="s">
        <v>58</v>
      </c>
      <c r="E25" s="7"/>
      <c r="F25" s="7"/>
      <c r="G25" s="7">
        <f>Tabela16[[#This Row],[Okvirna letna količina]]*Tabela16[[#This Row],[cena/EM 
(brez DDV)]]</f>
        <v>0</v>
      </c>
      <c r="H25" s="6"/>
    </row>
    <row r="27" spans="1:8" x14ac:dyDescent="0.25">
      <c r="B27" t="s">
        <v>255</v>
      </c>
    </row>
    <row r="29" spans="1:8" x14ac:dyDescent="0.25">
      <c r="B29" t="s">
        <v>256</v>
      </c>
    </row>
    <row r="31" spans="1:8" x14ac:dyDescent="0.25">
      <c r="B31" t="s">
        <v>257</v>
      </c>
      <c r="C31" t="s">
        <v>258</v>
      </c>
    </row>
  </sheetData>
  <mergeCells count="4">
    <mergeCell ref="A4:H4"/>
    <mergeCell ref="A6:H6"/>
    <mergeCell ref="A7:H7"/>
    <mergeCell ref="A9:H9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8" workbookViewId="0">
      <selection activeCell="D1" sqref="D1"/>
    </sheetView>
  </sheetViews>
  <sheetFormatPr defaultRowHeight="15" x14ac:dyDescent="0.25"/>
  <cols>
    <col min="1" max="1" width="5" customWidth="1"/>
    <col min="2" max="2" width="35.5703125" customWidth="1"/>
    <col min="3" max="3" width="11.7109375" customWidth="1"/>
    <col min="5" max="5" width="20.85546875" customWidth="1"/>
    <col min="6" max="6" width="17.85546875" customWidth="1"/>
    <col min="7" max="7" width="18.570312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 t="s">
        <v>0</v>
      </c>
    </row>
    <row r="4" spans="1:8" ht="16.5" x14ac:dyDescent="0.3">
      <c r="A4" s="48" t="s">
        <v>1</v>
      </c>
      <c r="B4" s="48"/>
      <c r="C4" s="48"/>
      <c r="D4" s="48"/>
      <c r="E4" s="48"/>
      <c r="F4" s="48"/>
      <c r="G4" s="48"/>
      <c r="H4" s="48"/>
    </row>
    <row r="6" spans="1:8" ht="16.5" x14ac:dyDescent="0.25">
      <c r="A6" s="49" t="s">
        <v>259</v>
      </c>
      <c r="B6" s="49"/>
      <c r="C6" s="49"/>
      <c r="D6" s="49"/>
      <c r="E6" s="49"/>
      <c r="F6" s="49"/>
      <c r="G6" s="49"/>
      <c r="H6" s="49"/>
    </row>
    <row r="7" spans="1:8" ht="16.5" x14ac:dyDescent="0.25">
      <c r="A7" s="49" t="s">
        <v>260</v>
      </c>
      <c r="B7" s="49"/>
      <c r="C7" s="49"/>
      <c r="D7" s="49"/>
      <c r="E7" s="49"/>
      <c r="F7" s="49"/>
      <c r="G7" s="49"/>
      <c r="H7" s="49"/>
    </row>
    <row r="8" spans="1:8" ht="16.5" x14ac:dyDescent="0.25">
      <c r="A8" s="3"/>
      <c r="B8" s="4"/>
    </row>
    <row r="9" spans="1:8" ht="16.5" x14ac:dyDescent="0.3">
      <c r="A9" s="50" t="s">
        <v>242</v>
      </c>
      <c r="B9" s="50"/>
      <c r="C9" s="50"/>
      <c r="D9" s="50"/>
      <c r="E9" s="50"/>
      <c r="F9" s="50"/>
      <c r="G9" s="50"/>
      <c r="H9" s="50"/>
    </row>
    <row r="11" spans="1:8" ht="33" x14ac:dyDescent="0.25">
      <c r="A11" s="8" t="s">
        <v>3</v>
      </c>
      <c r="B11" s="9" t="s">
        <v>4</v>
      </c>
      <c r="C11" s="8" t="s">
        <v>9</v>
      </c>
      <c r="D11" s="8" t="s">
        <v>5</v>
      </c>
      <c r="E11" s="8" t="s">
        <v>10</v>
      </c>
      <c r="F11" s="8" t="s">
        <v>11</v>
      </c>
      <c r="G11" s="8" t="s">
        <v>66</v>
      </c>
      <c r="H11" s="8" t="s">
        <v>6</v>
      </c>
    </row>
    <row r="12" spans="1:8" ht="16.5" x14ac:dyDescent="0.25">
      <c r="A12" s="21">
        <v>1</v>
      </c>
      <c r="B12" s="15" t="s">
        <v>111</v>
      </c>
      <c r="C12" s="17">
        <v>78</v>
      </c>
      <c r="D12" s="6" t="s">
        <v>8</v>
      </c>
      <c r="E12" s="13"/>
      <c r="F12" s="13"/>
      <c r="G12" s="14">
        <f>Tabela17[[#This Row],[Okvirna letna količina]]*Tabela17[[#This Row],[cena/EM 
(brez DDV)]]</f>
        <v>0</v>
      </c>
      <c r="H12" s="12"/>
    </row>
    <row r="13" spans="1:8" ht="16.5" x14ac:dyDescent="0.25">
      <c r="A13" s="21">
        <v>2</v>
      </c>
      <c r="B13" s="30" t="s">
        <v>218</v>
      </c>
      <c r="C13" s="25">
        <v>24</v>
      </c>
      <c r="D13" s="21" t="s">
        <v>8</v>
      </c>
      <c r="E13" s="7"/>
      <c r="F13" s="7"/>
      <c r="G13" s="23">
        <f>Tabela17[[#This Row],[Okvirna letna količina]]*Tabela17[[#This Row],[cena/EM 
(brez DDV)]]</f>
        <v>0</v>
      </c>
      <c r="H13" s="6"/>
    </row>
    <row r="14" spans="1:8" ht="16.5" x14ac:dyDescent="0.25">
      <c r="A14" s="21">
        <v>3</v>
      </c>
      <c r="B14" s="15" t="s">
        <v>164</v>
      </c>
      <c r="C14" s="18">
        <v>250</v>
      </c>
      <c r="D14" s="6" t="s">
        <v>8</v>
      </c>
      <c r="E14" s="7"/>
      <c r="F14" s="7"/>
      <c r="G14" s="7">
        <f>Tabela17[[#This Row],[Okvirna letna količina]]*Tabela17[[#This Row],[cena/EM 
(brez DDV)]]</f>
        <v>0</v>
      </c>
      <c r="H14" s="6"/>
    </row>
    <row r="15" spans="1:8" ht="16.5" x14ac:dyDescent="0.25">
      <c r="A15" s="21">
        <v>4</v>
      </c>
      <c r="B15" s="15" t="s">
        <v>253</v>
      </c>
      <c r="C15" s="18">
        <v>110</v>
      </c>
      <c r="D15" s="6" t="s">
        <v>8</v>
      </c>
      <c r="E15" s="7"/>
      <c r="F15" s="7"/>
      <c r="G15" s="7">
        <f>Tabela17[[#This Row],[Okvirna letna količina]]*Tabela17[[#This Row],[cena/EM 
(brez DDV)]]</f>
        <v>0</v>
      </c>
      <c r="H15" s="6"/>
    </row>
    <row r="16" spans="1:8" ht="16.5" x14ac:dyDescent="0.25">
      <c r="A16" s="21">
        <v>5</v>
      </c>
      <c r="B16" s="15" t="s">
        <v>109</v>
      </c>
      <c r="C16" s="18">
        <v>70</v>
      </c>
      <c r="D16" s="6" t="s">
        <v>8</v>
      </c>
      <c r="E16" s="7"/>
      <c r="F16" s="7"/>
      <c r="G16" s="7">
        <f>Tabela17[[#This Row],[Okvirna letna količina]]*Tabela17[[#This Row],[cena/EM 
(brez DDV)]]</f>
        <v>0</v>
      </c>
      <c r="H16" s="6"/>
    </row>
    <row r="17" spans="1:8" ht="16.5" x14ac:dyDescent="0.25">
      <c r="A17" s="21">
        <v>6</v>
      </c>
      <c r="B17" s="15" t="s">
        <v>165</v>
      </c>
      <c r="C17" s="17">
        <v>60</v>
      </c>
      <c r="D17" s="6" t="s">
        <v>8</v>
      </c>
      <c r="E17" s="13"/>
      <c r="F17" s="13"/>
      <c r="G17" s="14">
        <f>Tabela17[[#This Row],[Okvirna letna količina]]*Tabela17[[#This Row],[cena/EM 
(brez DDV)]]</f>
        <v>0</v>
      </c>
      <c r="H17" s="12"/>
    </row>
    <row r="18" spans="1:8" ht="16.5" x14ac:dyDescent="0.25">
      <c r="A18" s="21">
        <v>7</v>
      </c>
      <c r="B18" s="15" t="s">
        <v>166</v>
      </c>
      <c r="C18" s="17">
        <v>144</v>
      </c>
      <c r="D18" s="6" t="s">
        <v>8</v>
      </c>
      <c r="E18" s="7"/>
      <c r="F18" s="7"/>
      <c r="G18" s="7">
        <f>Tabela17[[#This Row],[Okvirna letna količina]]*Tabela17[[#This Row],[cena/EM 
(brez DDV)]]</f>
        <v>0</v>
      </c>
      <c r="H18" s="6"/>
    </row>
    <row r="19" spans="1:8" ht="16.5" x14ac:dyDescent="0.25">
      <c r="A19" s="21">
        <v>8</v>
      </c>
      <c r="B19" s="15" t="s">
        <v>168</v>
      </c>
      <c r="C19" s="17">
        <v>715</v>
      </c>
      <c r="D19" s="6" t="s">
        <v>8</v>
      </c>
      <c r="E19" s="7"/>
      <c r="F19" s="7"/>
      <c r="G19" s="7">
        <f>Tabela17[[#This Row],[Okvirna letna količina]]*Tabela17[[#This Row],[cena/EM 
(brez DDV)]]</f>
        <v>0</v>
      </c>
      <c r="H19" s="6"/>
    </row>
    <row r="20" spans="1:8" ht="16.5" x14ac:dyDescent="0.25">
      <c r="A20" s="21">
        <v>9</v>
      </c>
      <c r="B20" s="30" t="s">
        <v>221</v>
      </c>
      <c r="C20" s="25">
        <v>1200</v>
      </c>
      <c r="D20" s="21" t="s">
        <v>8</v>
      </c>
      <c r="E20" s="7"/>
      <c r="F20" s="7"/>
      <c r="G20" s="23">
        <f>Tabela17[[#This Row],[Okvirna letna količina]]*Tabela17[[#This Row],[cena/EM 
(brez DDV)]]</f>
        <v>0</v>
      </c>
      <c r="H20" s="6"/>
    </row>
    <row r="21" spans="1:8" ht="16.5" x14ac:dyDescent="0.25">
      <c r="A21" s="21">
        <v>10</v>
      </c>
      <c r="B21" s="30" t="s">
        <v>273</v>
      </c>
      <c r="C21" s="46">
        <v>50</v>
      </c>
      <c r="D21" s="6" t="s">
        <v>8</v>
      </c>
      <c r="E21" s="7"/>
      <c r="F21" s="7"/>
      <c r="G21" s="23">
        <f>Tabela17[[#This Row],[Okvirna letna količina]]*Tabela17[[#This Row],[cena/EM 
(brez DDV)]]</f>
        <v>0</v>
      </c>
      <c r="H21" s="6"/>
    </row>
    <row r="22" spans="1:8" ht="16.5" x14ac:dyDescent="0.25">
      <c r="A22" s="21">
        <v>11</v>
      </c>
      <c r="B22" s="15" t="s">
        <v>169</v>
      </c>
      <c r="C22" s="17">
        <v>7</v>
      </c>
      <c r="D22" s="6" t="s">
        <v>8</v>
      </c>
      <c r="E22" s="7"/>
      <c r="F22" s="7"/>
      <c r="G22" s="7">
        <f>Tabela17[[#This Row],[Okvirna letna količina]]*Tabela17[[#This Row],[cena/EM 
(brez DDV)]]</f>
        <v>0</v>
      </c>
      <c r="H22" s="6"/>
    </row>
    <row r="23" spans="1:8" ht="16.5" x14ac:dyDescent="0.25">
      <c r="A23" s="21">
        <v>12</v>
      </c>
      <c r="B23" s="30" t="s">
        <v>216</v>
      </c>
      <c r="C23" s="25">
        <v>1</v>
      </c>
      <c r="D23" s="21" t="s">
        <v>8</v>
      </c>
      <c r="E23" s="7"/>
      <c r="F23" s="7"/>
      <c r="G23" s="23">
        <f>Tabela17[[#This Row],[Okvirna letna količina]]*Tabela17[[#This Row],[cena/EM 
(brez DDV)]]</f>
        <v>0</v>
      </c>
      <c r="H23" s="6"/>
    </row>
    <row r="24" spans="1:8" ht="16.5" x14ac:dyDescent="0.25">
      <c r="A24" s="21">
        <v>13</v>
      </c>
      <c r="B24" s="15" t="s">
        <v>167</v>
      </c>
      <c r="C24" s="17">
        <v>45</v>
      </c>
      <c r="D24" s="6" t="s">
        <v>8</v>
      </c>
      <c r="E24" s="7"/>
      <c r="F24" s="7"/>
      <c r="G24" s="7">
        <f>Tabela17[[#This Row],[Okvirna letna količina]]*Tabela17[[#This Row],[cena/EM 
(brez DDV)]]</f>
        <v>0</v>
      </c>
      <c r="H24" s="6"/>
    </row>
    <row r="25" spans="1:8" ht="16.5" x14ac:dyDescent="0.25">
      <c r="A25" s="21">
        <v>14</v>
      </c>
      <c r="B25" s="30" t="s">
        <v>217</v>
      </c>
      <c r="C25" s="25">
        <v>3</v>
      </c>
      <c r="D25" s="21" t="s">
        <v>8</v>
      </c>
      <c r="E25" s="7"/>
      <c r="F25" s="7"/>
      <c r="G25" s="23">
        <f>Tabela17[[#This Row],[Okvirna letna količina]]*Tabela17[[#This Row],[cena/EM 
(brez DDV)]]</f>
        <v>0</v>
      </c>
      <c r="H25" s="6"/>
    </row>
    <row r="26" spans="1:8" ht="16.5" x14ac:dyDescent="0.25">
      <c r="A26" s="21">
        <v>15</v>
      </c>
      <c r="B26" s="15" t="s">
        <v>110</v>
      </c>
      <c r="C26" s="17">
        <v>6</v>
      </c>
      <c r="D26" s="6" t="s">
        <v>8</v>
      </c>
      <c r="E26" s="7"/>
      <c r="F26" s="7"/>
      <c r="G26" s="7">
        <f>Tabela17[[#This Row],[Okvirna letna količina]]*Tabela17[[#This Row],[cena/EM 
(brez DDV)]]</f>
        <v>0</v>
      </c>
      <c r="H26" s="6"/>
    </row>
    <row r="27" spans="1:8" ht="16.5" x14ac:dyDescent="0.25">
      <c r="A27" s="21">
        <v>16</v>
      </c>
      <c r="B27" s="15" t="s">
        <v>219</v>
      </c>
      <c r="C27" s="17">
        <v>150</v>
      </c>
      <c r="D27" s="6" t="s">
        <v>8</v>
      </c>
      <c r="E27" s="7"/>
      <c r="F27" s="7"/>
      <c r="G27" s="7">
        <f>Tabela17[[#This Row],[Okvirna letna količina]]*Tabela17[[#This Row],[cena/EM 
(brez DDV)]]</f>
        <v>0</v>
      </c>
      <c r="H27" s="6"/>
    </row>
    <row r="28" spans="1:8" ht="16.5" x14ac:dyDescent="0.25">
      <c r="A28" s="21">
        <v>17</v>
      </c>
      <c r="B28" s="19" t="s">
        <v>224</v>
      </c>
      <c r="C28" s="27">
        <v>10</v>
      </c>
      <c r="D28" s="21" t="s">
        <v>8</v>
      </c>
      <c r="E28" s="7"/>
      <c r="F28" s="7"/>
      <c r="G28" s="23">
        <f>Tabela17[[#This Row],[Okvirna letna količina]]*Tabela17[[#This Row],[cena/EM 
(brez DDV)]]</f>
        <v>0</v>
      </c>
      <c r="H28" s="6"/>
    </row>
    <row r="29" spans="1:8" ht="16.5" x14ac:dyDescent="0.25">
      <c r="A29" s="21">
        <v>18</v>
      </c>
      <c r="B29" s="19" t="s">
        <v>223</v>
      </c>
      <c r="C29" s="27">
        <v>50</v>
      </c>
      <c r="D29" s="21" t="s">
        <v>8</v>
      </c>
      <c r="E29" s="7"/>
      <c r="F29" s="7"/>
      <c r="G29" s="23">
        <f>Tabela17[[#This Row],[Okvirna letna količina]]*Tabela17[[#This Row],[cena/EM 
(brez DDV)]]</f>
        <v>0</v>
      </c>
      <c r="H29" s="6"/>
    </row>
    <row r="30" spans="1:8" ht="16.5" x14ac:dyDescent="0.25">
      <c r="A30" s="21">
        <v>19</v>
      </c>
      <c r="B30" s="15" t="s">
        <v>222</v>
      </c>
      <c r="C30" s="17">
        <v>6</v>
      </c>
      <c r="D30" s="6" t="s">
        <v>8</v>
      </c>
      <c r="E30" s="7"/>
      <c r="F30" s="7"/>
      <c r="G30" s="7">
        <f>Tabela17[[#This Row],[Okvirna letna količina]]*Tabela17[[#This Row],[cena/EM 
(brez DDV)]]</f>
        <v>0</v>
      </c>
      <c r="H30" s="6"/>
    </row>
    <row r="31" spans="1:8" ht="16.5" x14ac:dyDescent="0.25">
      <c r="A31" s="21">
        <v>20</v>
      </c>
      <c r="B31" s="15" t="s">
        <v>220</v>
      </c>
      <c r="C31" s="17">
        <v>10</v>
      </c>
      <c r="D31" s="6" t="s">
        <v>8</v>
      </c>
      <c r="E31" s="7"/>
      <c r="F31" s="7"/>
      <c r="G31" s="7">
        <f>Tabela17[[#This Row],[Okvirna letna količina]]*Tabela17[[#This Row],[cena/EM 
(brez DDV)]]</f>
        <v>0</v>
      </c>
      <c r="H31" s="6"/>
    </row>
    <row r="32" spans="1:8" ht="16.5" x14ac:dyDescent="0.25">
      <c r="A32" s="21">
        <v>21</v>
      </c>
      <c r="B32" s="15" t="s">
        <v>130</v>
      </c>
      <c r="C32" s="17">
        <v>48</v>
      </c>
      <c r="D32" s="6" t="s">
        <v>8</v>
      </c>
      <c r="E32" s="7"/>
      <c r="F32" s="7"/>
      <c r="G32" s="7">
        <f>Tabela17[[#This Row],[Okvirna letna količina]]*Tabela17[[#This Row],[cena/EM 
(brez DDV)]]</f>
        <v>0</v>
      </c>
      <c r="H32" s="6"/>
    </row>
    <row r="34" spans="2:3" x14ac:dyDescent="0.25">
      <c r="B34" t="s">
        <v>255</v>
      </c>
    </row>
    <row r="36" spans="2:3" x14ac:dyDescent="0.25">
      <c r="B36" t="s">
        <v>256</v>
      </c>
    </row>
    <row r="38" spans="2:3" x14ac:dyDescent="0.25">
      <c r="B38" t="s">
        <v>257</v>
      </c>
      <c r="C38" t="s">
        <v>258</v>
      </c>
    </row>
  </sheetData>
  <mergeCells count="4">
    <mergeCell ref="A4:H4"/>
    <mergeCell ref="A6:H6"/>
    <mergeCell ref="A7:H7"/>
    <mergeCell ref="A9:H9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selection activeCell="K77" sqref="K77"/>
    </sheetView>
  </sheetViews>
  <sheetFormatPr defaultRowHeight="15" x14ac:dyDescent="0.25"/>
  <cols>
    <col min="1" max="1" width="5" customWidth="1"/>
    <col min="2" max="2" width="41.140625" bestFit="1" customWidth="1"/>
    <col min="3" max="3" width="13.28515625" customWidth="1"/>
    <col min="5" max="5" width="20.85546875" customWidth="1"/>
    <col min="6" max="6" width="17.85546875" customWidth="1"/>
    <col min="7" max="7" width="18.570312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 t="s">
        <v>0</v>
      </c>
    </row>
    <row r="4" spans="1:8" ht="16.5" x14ac:dyDescent="0.3">
      <c r="A4" s="48" t="s">
        <v>1</v>
      </c>
      <c r="B4" s="48"/>
      <c r="C4" s="48"/>
      <c r="D4" s="48"/>
      <c r="E4" s="48"/>
      <c r="F4" s="48"/>
      <c r="G4" s="48"/>
      <c r="H4" s="48"/>
    </row>
    <row r="6" spans="1:8" ht="16.5" x14ac:dyDescent="0.25">
      <c r="A6" s="49" t="s">
        <v>259</v>
      </c>
      <c r="B6" s="49"/>
      <c r="C6" s="49"/>
      <c r="D6" s="49"/>
      <c r="E6" s="49"/>
      <c r="F6" s="49"/>
      <c r="G6" s="49"/>
      <c r="H6" s="49"/>
    </row>
    <row r="7" spans="1:8" ht="16.5" x14ac:dyDescent="0.25">
      <c r="A7" s="49" t="s">
        <v>260</v>
      </c>
      <c r="B7" s="49"/>
      <c r="C7" s="49"/>
      <c r="D7" s="49"/>
      <c r="E7" s="49"/>
      <c r="F7" s="49"/>
      <c r="G7" s="49"/>
      <c r="H7" s="49"/>
    </row>
    <row r="8" spans="1:8" ht="16.5" x14ac:dyDescent="0.25">
      <c r="A8" s="3"/>
      <c r="B8" s="4"/>
    </row>
    <row r="9" spans="1:8" ht="16.5" x14ac:dyDescent="0.3">
      <c r="A9" s="50" t="s">
        <v>241</v>
      </c>
      <c r="B9" s="50"/>
      <c r="C9" s="50"/>
      <c r="D9" s="50"/>
      <c r="E9" s="50"/>
      <c r="F9" s="50"/>
      <c r="G9" s="50"/>
      <c r="H9" s="50"/>
    </row>
    <row r="11" spans="1:8" ht="33.75" thickBot="1" x14ac:dyDescent="0.3">
      <c r="A11" s="8" t="s">
        <v>3</v>
      </c>
      <c r="B11" s="9" t="s">
        <v>4</v>
      </c>
      <c r="C11" s="8" t="s">
        <v>9</v>
      </c>
      <c r="D11" s="8" t="s">
        <v>5</v>
      </c>
      <c r="E11" s="8" t="s">
        <v>10</v>
      </c>
      <c r="F11" s="8" t="s">
        <v>11</v>
      </c>
      <c r="G11" s="8" t="s">
        <v>66</v>
      </c>
      <c r="H11" s="8" t="s">
        <v>6</v>
      </c>
    </row>
    <row r="12" spans="1:8" ht="17.25" thickBot="1" x14ac:dyDescent="0.3">
      <c r="A12" s="51">
        <v>1</v>
      </c>
      <c r="B12" s="52" t="s">
        <v>170</v>
      </c>
      <c r="C12" s="53">
        <v>7</v>
      </c>
      <c r="D12" s="54" t="s">
        <v>58</v>
      </c>
      <c r="E12" s="55"/>
      <c r="F12" s="55"/>
      <c r="G12" s="56"/>
      <c r="H12" s="57"/>
    </row>
    <row r="13" spans="1:8" ht="17.25" thickBot="1" x14ac:dyDescent="0.3">
      <c r="A13" s="51">
        <v>2</v>
      </c>
      <c r="B13" s="52" t="s">
        <v>274</v>
      </c>
      <c r="C13" s="58">
        <v>32</v>
      </c>
      <c r="D13" s="54" t="s">
        <v>58</v>
      </c>
      <c r="E13" s="55"/>
      <c r="F13" s="55"/>
      <c r="G13" s="56"/>
      <c r="H13" s="57"/>
    </row>
    <row r="14" spans="1:8" ht="17.25" thickBot="1" x14ac:dyDescent="0.3">
      <c r="A14" s="51">
        <v>3</v>
      </c>
      <c r="B14" s="52" t="s">
        <v>199</v>
      </c>
      <c r="C14" s="59">
        <v>80</v>
      </c>
      <c r="D14" s="54" t="s">
        <v>58</v>
      </c>
      <c r="E14" s="55"/>
      <c r="F14" s="55"/>
      <c r="G14" s="56"/>
      <c r="H14" s="57"/>
    </row>
    <row r="15" spans="1:8" ht="17.25" thickBot="1" x14ac:dyDescent="0.3">
      <c r="A15" s="51">
        <v>4</v>
      </c>
      <c r="B15" s="52" t="s">
        <v>171</v>
      </c>
      <c r="C15" s="59">
        <v>5</v>
      </c>
      <c r="D15" s="54" t="s">
        <v>58</v>
      </c>
      <c r="E15" s="55"/>
      <c r="F15" s="55"/>
      <c r="G15" s="56"/>
      <c r="H15" s="57"/>
    </row>
    <row r="16" spans="1:8" ht="17.25" thickBot="1" x14ac:dyDescent="0.3">
      <c r="A16" s="51">
        <v>5</v>
      </c>
      <c r="B16" s="52" t="s">
        <v>200</v>
      </c>
      <c r="C16" s="59">
        <v>22</v>
      </c>
      <c r="D16" s="54" t="s">
        <v>58</v>
      </c>
      <c r="E16" s="55"/>
      <c r="F16" s="55"/>
      <c r="G16" s="56"/>
      <c r="H16" s="57"/>
    </row>
    <row r="17" spans="1:8" ht="17.25" thickBot="1" x14ac:dyDescent="0.3">
      <c r="A17" s="51">
        <v>6</v>
      </c>
      <c r="B17" s="52" t="s">
        <v>59</v>
      </c>
      <c r="C17" s="59">
        <v>12</v>
      </c>
      <c r="D17" s="54" t="s">
        <v>58</v>
      </c>
      <c r="E17" s="55"/>
      <c r="F17" s="55"/>
      <c r="G17" s="56"/>
      <c r="H17" s="57"/>
    </row>
    <row r="18" spans="1:8" ht="17.25" thickBot="1" x14ac:dyDescent="0.3">
      <c r="A18" s="51">
        <v>7</v>
      </c>
      <c r="B18" s="52" t="s">
        <v>201</v>
      </c>
      <c r="C18" s="59">
        <v>5</v>
      </c>
      <c r="D18" s="54" t="s">
        <v>58</v>
      </c>
      <c r="E18" s="55"/>
      <c r="F18" s="55"/>
      <c r="G18" s="56"/>
      <c r="H18" s="57"/>
    </row>
    <row r="19" spans="1:8" ht="17.25" thickBot="1" x14ac:dyDescent="0.3">
      <c r="A19" s="51">
        <v>8</v>
      </c>
      <c r="B19" s="52" t="s">
        <v>172</v>
      </c>
      <c r="C19" s="59">
        <v>10</v>
      </c>
      <c r="D19" s="54" t="s">
        <v>58</v>
      </c>
      <c r="E19" s="55"/>
      <c r="F19" s="55"/>
      <c r="G19" s="56"/>
      <c r="H19" s="57"/>
    </row>
    <row r="20" spans="1:8" ht="17.25" thickBot="1" x14ac:dyDescent="0.3">
      <c r="A20" s="51">
        <v>9</v>
      </c>
      <c r="B20" s="52" t="s">
        <v>202</v>
      </c>
      <c r="C20" s="59">
        <v>6</v>
      </c>
      <c r="D20" s="54" t="s">
        <v>58</v>
      </c>
      <c r="E20" s="55"/>
      <c r="F20" s="55"/>
      <c r="G20" s="56"/>
      <c r="H20" s="57"/>
    </row>
    <row r="21" spans="1:8" ht="17.25" thickBot="1" x14ac:dyDescent="0.3">
      <c r="A21" s="51">
        <v>10</v>
      </c>
      <c r="B21" s="52" t="s">
        <v>117</v>
      </c>
      <c r="C21" s="59">
        <v>47</v>
      </c>
      <c r="D21" s="54" t="s">
        <v>58</v>
      </c>
      <c r="E21" s="55"/>
      <c r="F21" s="55"/>
      <c r="G21" s="56"/>
      <c r="H21" s="57"/>
    </row>
    <row r="22" spans="1:8" ht="17.25" thickBot="1" x14ac:dyDescent="0.3">
      <c r="A22" s="51">
        <v>11</v>
      </c>
      <c r="B22" s="52" t="s">
        <v>118</v>
      </c>
      <c r="C22" s="59">
        <v>11</v>
      </c>
      <c r="D22" s="54" t="s">
        <v>58</v>
      </c>
      <c r="E22" s="55"/>
      <c r="F22" s="55"/>
      <c r="G22" s="56"/>
      <c r="H22" s="57"/>
    </row>
    <row r="23" spans="1:8" ht="17.25" thickBot="1" x14ac:dyDescent="0.3">
      <c r="A23" s="51">
        <v>12</v>
      </c>
      <c r="B23" s="52" t="s">
        <v>232</v>
      </c>
      <c r="C23" s="59">
        <v>2</v>
      </c>
      <c r="D23" s="54" t="s">
        <v>58</v>
      </c>
      <c r="E23" s="55"/>
      <c r="F23" s="55"/>
      <c r="G23" s="56"/>
      <c r="H23" s="57"/>
    </row>
    <row r="24" spans="1:8" ht="17.25" thickBot="1" x14ac:dyDescent="0.3">
      <c r="A24" s="51">
        <v>13</v>
      </c>
      <c r="B24" s="52" t="s">
        <v>173</v>
      </c>
      <c r="C24" s="59">
        <v>15</v>
      </c>
      <c r="D24" s="54" t="s">
        <v>58</v>
      </c>
      <c r="E24" s="55"/>
      <c r="F24" s="55"/>
      <c r="G24" s="56"/>
      <c r="H24" s="57"/>
    </row>
    <row r="25" spans="1:8" ht="17.25" thickBot="1" x14ac:dyDescent="0.3">
      <c r="A25" s="51">
        <v>14</v>
      </c>
      <c r="B25" s="52" t="s">
        <v>175</v>
      </c>
      <c r="C25" s="59">
        <v>35</v>
      </c>
      <c r="D25" s="54" t="s">
        <v>58</v>
      </c>
      <c r="E25" s="55"/>
      <c r="F25" s="55"/>
      <c r="G25" s="56"/>
      <c r="H25" s="57"/>
    </row>
    <row r="26" spans="1:8" ht="17.25" thickBot="1" x14ac:dyDescent="0.3">
      <c r="A26" s="51">
        <v>15</v>
      </c>
      <c r="B26" s="52" t="s">
        <v>174</v>
      </c>
      <c r="C26" s="59">
        <v>35</v>
      </c>
      <c r="D26" s="54" t="s">
        <v>58</v>
      </c>
      <c r="E26" s="55"/>
      <c r="F26" s="55"/>
      <c r="G26" s="56"/>
      <c r="H26" s="57"/>
    </row>
    <row r="27" spans="1:8" ht="17.25" thickBot="1" x14ac:dyDescent="0.3">
      <c r="A27" s="51">
        <v>16</v>
      </c>
      <c r="B27" s="52" t="s">
        <v>176</v>
      </c>
      <c r="C27" s="59">
        <v>15</v>
      </c>
      <c r="D27" s="54" t="s">
        <v>58</v>
      </c>
      <c r="E27" s="55"/>
      <c r="F27" s="55"/>
      <c r="G27" s="56"/>
      <c r="H27" s="57"/>
    </row>
    <row r="28" spans="1:8" ht="17.25" thickBot="1" x14ac:dyDescent="0.3">
      <c r="A28" s="51">
        <v>17</v>
      </c>
      <c r="B28" s="52" t="s">
        <v>230</v>
      </c>
      <c r="C28" s="59">
        <v>1</v>
      </c>
      <c r="D28" s="54" t="s">
        <v>58</v>
      </c>
      <c r="E28" s="55"/>
      <c r="F28" s="55"/>
      <c r="G28" s="56"/>
      <c r="H28" s="57"/>
    </row>
    <row r="29" spans="1:8" ht="17.25" thickBot="1" x14ac:dyDescent="0.3">
      <c r="A29" s="51">
        <v>18</v>
      </c>
      <c r="B29" s="52" t="s">
        <v>60</v>
      </c>
      <c r="C29" s="59">
        <v>11</v>
      </c>
      <c r="D29" s="54" t="s">
        <v>58</v>
      </c>
      <c r="E29" s="55"/>
      <c r="F29" s="55"/>
      <c r="G29" s="56"/>
      <c r="H29" s="57"/>
    </row>
    <row r="30" spans="1:8" ht="17.25" thickBot="1" x14ac:dyDescent="0.3">
      <c r="A30" s="51">
        <v>19</v>
      </c>
      <c r="B30" s="52" t="s">
        <v>177</v>
      </c>
      <c r="C30" s="53">
        <v>3</v>
      </c>
      <c r="D30" s="54" t="s">
        <v>58</v>
      </c>
      <c r="E30" s="55"/>
      <c r="F30" s="55"/>
      <c r="G30" s="56"/>
      <c r="H30" s="57"/>
    </row>
    <row r="31" spans="1:8" ht="17.25" thickBot="1" x14ac:dyDescent="0.3">
      <c r="A31" s="51">
        <v>20</v>
      </c>
      <c r="B31" s="52" t="s">
        <v>229</v>
      </c>
      <c r="C31" s="53">
        <v>45</v>
      </c>
      <c r="D31" s="54" t="s">
        <v>58</v>
      </c>
      <c r="E31" s="55"/>
      <c r="F31" s="55"/>
      <c r="G31" s="56"/>
      <c r="H31" s="57"/>
    </row>
    <row r="32" spans="1:8" ht="17.25" thickBot="1" x14ac:dyDescent="0.3">
      <c r="A32" s="51">
        <v>21</v>
      </c>
      <c r="B32" s="52" t="s">
        <v>178</v>
      </c>
      <c r="C32" s="59">
        <v>8</v>
      </c>
      <c r="D32" s="54" t="s">
        <v>58</v>
      </c>
      <c r="E32" s="55"/>
      <c r="F32" s="55"/>
      <c r="G32" s="56"/>
      <c r="H32" s="57"/>
    </row>
    <row r="33" spans="1:8" ht="17.25" thickBot="1" x14ac:dyDescent="0.3">
      <c r="A33" s="51">
        <v>22</v>
      </c>
      <c r="B33" s="52" t="s">
        <v>179</v>
      </c>
      <c r="C33" s="59">
        <v>70</v>
      </c>
      <c r="D33" s="54" t="s">
        <v>58</v>
      </c>
      <c r="E33" s="55"/>
      <c r="F33" s="55"/>
      <c r="G33" s="56"/>
      <c r="H33" s="57"/>
    </row>
    <row r="34" spans="1:8" ht="17.25" thickBot="1" x14ac:dyDescent="0.3">
      <c r="A34" s="51">
        <v>23</v>
      </c>
      <c r="B34" s="52" t="s">
        <v>233</v>
      </c>
      <c r="C34" s="59">
        <v>80</v>
      </c>
      <c r="D34" s="54" t="s">
        <v>58</v>
      </c>
      <c r="E34" s="55"/>
      <c r="F34" s="55"/>
      <c r="G34" s="56"/>
      <c r="H34" s="57"/>
    </row>
    <row r="35" spans="1:8" ht="17.25" thickBot="1" x14ac:dyDescent="0.3">
      <c r="A35" s="51">
        <v>24</v>
      </c>
      <c r="B35" s="52" t="s">
        <v>234</v>
      </c>
      <c r="C35" s="59">
        <v>35</v>
      </c>
      <c r="D35" s="54" t="s">
        <v>58</v>
      </c>
      <c r="E35" s="55"/>
      <c r="F35" s="55"/>
      <c r="G35" s="56"/>
      <c r="H35" s="57"/>
    </row>
    <row r="36" spans="1:8" ht="17.25" thickBot="1" x14ac:dyDescent="0.3">
      <c r="A36" s="51">
        <v>25</v>
      </c>
      <c r="B36" s="52" t="s">
        <v>275</v>
      </c>
      <c r="C36" s="59">
        <v>10</v>
      </c>
      <c r="D36" s="54" t="s">
        <v>58</v>
      </c>
      <c r="E36" s="55"/>
      <c r="F36" s="55"/>
      <c r="G36" s="56"/>
      <c r="H36" s="57"/>
    </row>
    <row r="37" spans="1:8" ht="17.25" thickBot="1" x14ac:dyDescent="0.3">
      <c r="A37" s="51">
        <v>26</v>
      </c>
      <c r="B37" s="52" t="s">
        <v>180</v>
      </c>
      <c r="C37" s="59">
        <v>7</v>
      </c>
      <c r="D37" s="54" t="s">
        <v>58</v>
      </c>
      <c r="E37" s="55"/>
      <c r="F37" s="55"/>
      <c r="G37" s="56"/>
      <c r="H37" s="57"/>
    </row>
    <row r="38" spans="1:8" ht="17.25" thickBot="1" x14ac:dyDescent="0.3">
      <c r="A38" s="51">
        <v>27</v>
      </c>
      <c r="B38" s="52" t="s">
        <v>203</v>
      </c>
      <c r="C38" s="59">
        <v>4</v>
      </c>
      <c r="D38" s="54" t="s">
        <v>58</v>
      </c>
      <c r="E38" s="55"/>
      <c r="F38" s="55"/>
      <c r="G38" s="56"/>
      <c r="H38" s="57"/>
    </row>
    <row r="39" spans="1:8" ht="17.25" thickBot="1" x14ac:dyDescent="0.3">
      <c r="A39" s="51">
        <v>28</v>
      </c>
      <c r="B39" s="52" t="s">
        <v>61</v>
      </c>
      <c r="C39" s="59">
        <v>6</v>
      </c>
      <c r="D39" s="54" t="s">
        <v>58</v>
      </c>
      <c r="E39" s="55"/>
      <c r="F39" s="55"/>
      <c r="G39" s="56"/>
      <c r="H39" s="57"/>
    </row>
    <row r="40" spans="1:8" ht="17.25" thickBot="1" x14ac:dyDescent="0.3">
      <c r="A40" s="51">
        <v>29</v>
      </c>
      <c r="B40" s="52" t="s">
        <v>181</v>
      </c>
      <c r="C40" s="59">
        <v>60</v>
      </c>
      <c r="D40" s="54" t="s">
        <v>58</v>
      </c>
      <c r="E40" s="55"/>
      <c r="F40" s="55"/>
      <c r="G40" s="56"/>
      <c r="H40" s="57"/>
    </row>
    <row r="41" spans="1:8" ht="17.25" thickBot="1" x14ac:dyDescent="0.3">
      <c r="A41" s="51">
        <v>30</v>
      </c>
      <c r="B41" s="52" t="s">
        <v>112</v>
      </c>
      <c r="C41" s="59">
        <v>65</v>
      </c>
      <c r="D41" s="54" t="s">
        <v>58</v>
      </c>
      <c r="E41" s="55"/>
      <c r="F41" s="55"/>
      <c r="G41" s="56"/>
      <c r="H41" s="57"/>
    </row>
    <row r="42" spans="1:8" ht="17.25" thickBot="1" x14ac:dyDescent="0.3">
      <c r="A42" s="51">
        <v>31</v>
      </c>
      <c r="B42" s="52" t="s">
        <v>62</v>
      </c>
      <c r="C42" s="59">
        <v>5</v>
      </c>
      <c r="D42" s="54" t="s">
        <v>58</v>
      </c>
      <c r="E42" s="55"/>
      <c r="F42" s="55"/>
      <c r="G42" s="56"/>
      <c r="H42" s="57"/>
    </row>
    <row r="43" spans="1:8" ht="17.25" thickBot="1" x14ac:dyDescent="0.3">
      <c r="A43" s="51">
        <v>32</v>
      </c>
      <c r="B43" s="52" t="s">
        <v>182</v>
      </c>
      <c r="C43" s="59">
        <v>45</v>
      </c>
      <c r="D43" s="54" t="s">
        <v>58</v>
      </c>
      <c r="E43" s="55"/>
      <c r="F43" s="55"/>
      <c r="G43" s="56"/>
      <c r="H43" s="57"/>
    </row>
    <row r="44" spans="1:8" ht="17.25" thickBot="1" x14ac:dyDescent="0.3">
      <c r="A44" s="51">
        <v>33</v>
      </c>
      <c r="B44" s="52" t="s">
        <v>204</v>
      </c>
      <c r="C44" s="59">
        <v>9</v>
      </c>
      <c r="D44" s="54" t="s">
        <v>58</v>
      </c>
      <c r="E44" s="55"/>
      <c r="F44" s="55"/>
      <c r="G44" s="56"/>
      <c r="H44" s="57"/>
    </row>
    <row r="45" spans="1:8" ht="17.25" thickBot="1" x14ac:dyDescent="0.3">
      <c r="A45" s="51">
        <v>34</v>
      </c>
      <c r="B45" s="52" t="s">
        <v>63</v>
      </c>
      <c r="C45" s="59">
        <v>11</v>
      </c>
      <c r="D45" s="54" t="s">
        <v>58</v>
      </c>
      <c r="E45" s="55"/>
      <c r="F45" s="55"/>
      <c r="G45" s="56"/>
      <c r="H45" s="57"/>
    </row>
    <row r="46" spans="1:8" ht="17.25" thickBot="1" x14ac:dyDescent="0.3">
      <c r="A46" s="51">
        <v>35</v>
      </c>
      <c r="B46" s="52" t="s">
        <v>276</v>
      </c>
      <c r="C46" s="59">
        <v>150</v>
      </c>
      <c r="D46" s="54" t="s">
        <v>58</v>
      </c>
      <c r="E46" s="55"/>
      <c r="F46" s="55"/>
      <c r="G46" s="56"/>
      <c r="H46" s="57"/>
    </row>
    <row r="47" spans="1:8" ht="17.25" thickBot="1" x14ac:dyDescent="0.3">
      <c r="A47" s="51">
        <v>36</v>
      </c>
      <c r="B47" s="52" t="s">
        <v>183</v>
      </c>
      <c r="C47" s="59">
        <v>70</v>
      </c>
      <c r="D47" s="54" t="s">
        <v>58</v>
      </c>
      <c r="E47" s="55"/>
      <c r="F47" s="55"/>
      <c r="G47" s="56"/>
      <c r="H47" s="57"/>
    </row>
    <row r="48" spans="1:8" ht="17.25" thickBot="1" x14ac:dyDescent="0.3">
      <c r="A48" s="51">
        <v>37</v>
      </c>
      <c r="B48" s="52" t="s">
        <v>205</v>
      </c>
      <c r="C48" s="59">
        <v>3</v>
      </c>
      <c r="D48" s="54" t="s">
        <v>58</v>
      </c>
      <c r="E48" s="55"/>
      <c r="F48" s="55"/>
      <c r="G48" s="56"/>
      <c r="H48" s="57"/>
    </row>
    <row r="49" spans="1:8" ht="17.25" thickBot="1" x14ac:dyDescent="0.3">
      <c r="A49" s="51">
        <v>38</v>
      </c>
      <c r="B49" s="52" t="s">
        <v>212</v>
      </c>
      <c r="C49" s="59">
        <v>26</v>
      </c>
      <c r="D49" s="54" t="s">
        <v>58</v>
      </c>
      <c r="E49" s="55"/>
      <c r="F49" s="55"/>
      <c r="G49" s="56"/>
      <c r="H49" s="57"/>
    </row>
    <row r="50" spans="1:8" ht="17.25" thickBot="1" x14ac:dyDescent="0.3">
      <c r="A50" s="51">
        <v>39</v>
      </c>
      <c r="B50" s="52" t="s">
        <v>213</v>
      </c>
      <c r="C50" s="59">
        <v>15</v>
      </c>
      <c r="D50" s="54" t="s">
        <v>58</v>
      </c>
      <c r="E50" s="55"/>
      <c r="F50" s="55"/>
      <c r="G50" s="56"/>
      <c r="H50" s="57"/>
    </row>
    <row r="51" spans="1:8" ht="17.25" thickBot="1" x14ac:dyDescent="0.3">
      <c r="A51" s="51">
        <v>40</v>
      </c>
      <c r="B51" s="52" t="s">
        <v>214</v>
      </c>
      <c r="C51" s="59">
        <v>30</v>
      </c>
      <c r="D51" s="54" t="s">
        <v>58</v>
      </c>
      <c r="E51" s="55"/>
      <c r="F51" s="55"/>
      <c r="G51" s="56"/>
      <c r="H51" s="57"/>
    </row>
    <row r="52" spans="1:8" ht="17.25" thickBot="1" x14ac:dyDescent="0.3">
      <c r="A52" s="51">
        <v>41</v>
      </c>
      <c r="B52" s="52" t="s">
        <v>184</v>
      </c>
      <c r="C52" s="59">
        <v>39</v>
      </c>
      <c r="D52" s="54" t="s">
        <v>58</v>
      </c>
      <c r="E52" s="55"/>
      <c r="F52" s="55"/>
      <c r="G52" s="56"/>
      <c r="H52" s="57"/>
    </row>
    <row r="53" spans="1:8" ht="17.25" thickBot="1" x14ac:dyDescent="0.3">
      <c r="A53" s="51">
        <v>42</v>
      </c>
      <c r="B53" s="52" t="s">
        <v>215</v>
      </c>
      <c r="C53" s="59">
        <v>9</v>
      </c>
      <c r="D53" s="54" t="s">
        <v>58</v>
      </c>
      <c r="E53" s="55"/>
      <c r="F53" s="55"/>
      <c r="G53" s="56"/>
      <c r="H53" s="57"/>
    </row>
    <row r="54" spans="1:8" ht="17.25" thickBot="1" x14ac:dyDescent="0.3">
      <c r="A54" s="51">
        <v>43</v>
      </c>
      <c r="B54" s="52" t="s">
        <v>252</v>
      </c>
      <c r="C54" s="59">
        <v>2</v>
      </c>
      <c r="D54" s="54" t="s">
        <v>58</v>
      </c>
      <c r="E54" s="55"/>
      <c r="F54" s="55"/>
      <c r="G54" s="56"/>
      <c r="H54" s="57"/>
    </row>
    <row r="55" spans="1:8" ht="17.25" thickBot="1" x14ac:dyDescent="0.3">
      <c r="A55" s="51">
        <v>44</v>
      </c>
      <c r="B55" s="52" t="s">
        <v>206</v>
      </c>
      <c r="C55" s="59">
        <v>11</v>
      </c>
      <c r="D55" s="54" t="s">
        <v>58</v>
      </c>
      <c r="E55" s="55"/>
      <c r="F55" s="55"/>
      <c r="G55" s="56"/>
      <c r="H55" s="57"/>
    </row>
    <row r="56" spans="1:8" ht="17.25" thickBot="1" x14ac:dyDescent="0.3">
      <c r="A56" s="51">
        <v>45</v>
      </c>
      <c r="B56" s="52" t="s">
        <v>208</v>
      </c>
      <c r="C56" s="59">
        <v>4</v>
      </c>
      <c r="D56" s="54" t="s">
        <v>58</v>
      </c>
      <c r="E56" s="55"/>
      <c r="F56" s="55"/>
      <c r="G56" s="56"/>
      <c r="H56" s="57"/>
    </row>
    <row r="57" spans="1:8" ht="17.25" thickBot="1" x14ac:dyDescent="0.3">
      <c r="A57" s="51">
        <v>46</v>
      </c>
      <c r="B57" s="52" t="s">
        <v>207</v>
      </c>
      <c r="C57" s="59">
        <v>4</v>
      </c>
      <c r="D57" s="54" t="s">
        <v>58</v>
      </c>
      <c r="E57" s="55"/>
      <c r="F57" s="55"/>
      <c r="G57" s="56"/>
      <c r="H57" s="57"/>
    </row>
    <row r="58" spans="1:8" ht="17.25" thickBot="1" x14ac:dyDescent="0.3">
      <c r="A58" s="51">
        <v>47</v>
      </c>
      <c r="B58" s="52" t="s">
        <v>185</v>
      </c>
      <c r="C58" s="59">
        <v>70</v>
      </c>
      <c r="D58" s="54" t="s">
        <v>58</v>
      </c>
      <c r="E58" s="55"/>
      <c r="F58" s="55"/>
      <c r="G58" s="56"/>
      <c r="H58" s="57"/>
    </row>
    <row r="59" spans="1:8" ht="17.25" thickBot="1" x14ac:dyDescent="0.3">
      <c r="A59" s="51">
        <v>48</v>
      </c>
      <c r="B59" s="52" t="s">
        <v>186</v>
      </c>
      <c r="C59" s="59">
        <v>20</v>
      </c>
      <c r="D59" s="54" t="s">
        <v>58</v>
      </c>
      <c r="E59" s="55"/>
      <c r="F59" s="55"/>
      <c r="G59" s="56"/>
      <c r="H59" s="57"/>
    </row>
    <row r="60" spans="1:8" ht="17.25" thickBot="1" x14ac:dyDescent="0.3">
      <c r="A60" s="51">
        <v>49</v>
      </c>
      <c r="B60" s="52" t="s">
        <v>64</v>
      </c>
      <c r="C60" s="59">
        <v>6</v>
      </c>
      <c r="D60" s="54" t="s">
        <v>58</v>
      </c>
      <c r="E60" s="55"/>
      <c r="F60" s="55"/>
      <c r="G60" s="56"/>
      <c r="H60" s="57"/>
    </row>
    <row r="61" spans="1:8" ht="17.25" thickBot="1" x14ac:dyDescent="0.3">
      <c r="A61" s="51">
        <v>50</v>
      </c>
      <c r="B61" s="52" t="s">
        <v>187</v>
      </c>
      <c r="C61" s="59">
        <v>5</v>
      </c>
      <c r="D61" s="54" t="s">
        <v>58</v>
      </c>
      <c r="E61" s="55"/>
      <c r="F61" s="55"/>
      <c r="G61" s="56"/>
      <c r="H61" s="57"/>
    </row>
    <row r="62" spans="1:8" ht="17.25" thickBot="1" x14ac:dyDescent="0.3">
      <c r="A62" s="51">
        <v>51</v>
      </c>
      <c r="B62" s="52" t="s">
        <v>277</v>
      </c>
      <c r="C62" s="59">
        <v>13</v>
      </c>
      <c r="D62" s="54" t="s">
        <v>58</v>
      </c>
      <c r="E62" s="55"/>
      <c r="F62" s="55"/>
      <c r="G62" s="56"/>
      <c r="H62" s="57"/>
    </row>
    <row r="63" spans="1:8" ht="17.25" thickBot="1" x14ac:dyDescent="0.3">
      <c r="A63" s="51">
        <v>52</v>
      </c>
      <c r="B63" s="52" t="s">
        <v>188</v>
      </c>
      <c r="C63" s="59">
        <v>44</v>
      </c>
      <c r="D63" s="54" t="s">
        <v>58</v>
      </c>
      <c r="E63" s="55"/>
      <c r="F63" s="55"/>
      <c r="G63" s="56"/>
      <c r="H63" s="57"/>
    </row>
    <row r="64" spans="1:8" ht="17.25" thickBot="1" x14ac:dyDescent="0.3">
      <c r="A64" s="51">
        <v>53</v>
      </c>
      <c r="B64" s="52" t="s">
        <v>189</v>
      </c>
      <c r="C64" s="59">
        <v>36</v>
      </c>
      <c r="D64" s="54" t="s">
        <v>58</v>
      </c>
      <c r="E64" s="55"/>
      <c r="F64" s="55"/>
      <c r="G64" s="56"/>
      <c r="H64" s="57"/>
    </row>
    <row r="65" spans="1:8" ht="17.25" customHeight="1" thickBot="1" x14ac:dyDescent="0.3">
      <c r="A65" s="51">
        <v>54</v>
      </c>
      <c r="B65" s="52" t="s">
        <v>190</v>
      </c>
      <c r="C65" s="59">
        <v>6</v>
      </c>
      <c r="D65" s="54" t="s">
        <v>58</v>
      </c>
      <c r="E65" s="55"/>
      <c r="F65" s="55"/>
      <c r="G65" s="56"/>
      <c r="H65" s="57"/>
    </row>
    <row r="66" spans="1:8" ht="17.25" thickBot="1" x14ac:dyDescent="0.3">
      <c r="A66" s="51">
        <v>55</v>
      </c>
      <c r="B66" s="52" t="s">
        <v>191</v>
      </c>
      <c r="C66" s="59">
        <v>40</v>
      </c>
      <c r="D66" s="54" t="s">
        <v>58</v>
      </c>
      <c r="E66" s="55"/>
      <c r="F66" s="55"/>
      <c r="G66" s="56"/>
      <c r="H66" s="57"/>
    </row>
    <row r="67" spans="1:8" ht="17.25" thickBot="1" x14ac:dyDescent="0.3">
      <c r="A67" s="51">
        <v>56</v>
      </c>
      <c r="B67" s="52" t="s">
        <v>235</v>
      </c>
      <c r="C67" s="59">
        <v>11</v>
      </c>
      <c r="D67" s="54" t="s">
        <v>58</v>
      </c>
      <c r="E67" s="55"/>
      <c r="F67" s="55"/>
      <c r="G67" s="56"/>
      <c r="H67" s="57"/>
    </row>
    <row r="68" spans="1:8" ht="17.25" thickBot="1" x14ac:dyDescent="0.3">
      <c r="A68" s="51">
        <v>57</v>
      </c>
      <c r="B68" s="52" t="s">
        <v>65</v>
      </c>
      <c r="C68" s="59">
        <v>10</v>
      </c>
      <c r="D68" s="54" t="s">
        <v>58</v>
      </c>
      <c r="E68" s="55"/>
      <c r="F68" s="55"/>
      <c r="G68" s="56"/>
      <c r="H68" s="57"/>
    </row>
    <row r="69" spans="1:8" ht="17.25" thickBot="1" x14ac:dyDescent="0.3">
      <c r="A69" s="51">
        <v>58</v>
      </c>
      <c r="B69" s="52" t="s">
        <v>113</v>
      </c>
      <c r="C69" s="59">
        <v>48</v>
      </c>
      <c r="D69" s="54" t="s">
        <v>58</v>
      </c>
      <c r="E69" s="55"/>
      <c r="F69" s="55"/>
      <c r="G69" s="56"/>
      <c r="H69" s="57"/>
    </row>
    <row r="70" spans="1:8" ht="17.25" thickBot="1" x14ac:dyDescent="0.3">
      <c r="A70" s="51">
        <v>59</v>
      </c>
      <c r="B70" s="52" t="s">
        <v>192</v>
      </c>
      <c r="C70" s="59">
        <v>52</v>
      </c>
      <c r="D70" s="54" t="s">
        <v>58</v>
      </c>
      <c r="E70" s="55"/>
      <c r="F70" s="55"/>
      <c r="G70" s="56"/>
      <c r="H70" s="57"/>
    </row>
    <row r="71" spans="1:8" ht="17.25" thickBot="1" x14ac:dyDescent="0.3">
      <c r="A71" s="51">
        <v>60</v>
      </c>
      <c r="B71" s="52" t="s">
        <v>193</v>
      </c>
      <c r="C71" s="59">
        <v>15</v>
      </c>
      <c r="D71" s="54" t="s">
        <v>58</v>
      </c>
      <c r="E71" s="55"/>
      <c r="F71" s="55"/>
      <c r="G71" s="56"/>
      <c r="H71" s="57"/>
    </row>
    <row r="72" spans="1:8" ht="17.25" thickBot="1" x14ac:dyDescent="0.3">
      <c r="A72" s="51">
        <v>61</v>
      </c>
      <c r="B72" s="52" t="s">
        <v>209</v>
      </c>
      <c r="C72" s="59">
        <v>50</v>
      </c>
      <c r="D72" s="54" t="s">
        <v>58</v>
      </c>
      <c r="E72" s="55"/>
      <c r="F72" s="55"/>
      <c r="G72" s="56"/>
      <c r="H72" s="57"/>
    </row>
    <row r="73" spans="1:8" ht="17.25" thickBot="1" x14ac:dyDescent="0.3">
      <c r="A73" s="51">
        <v>62</v>
      </c>
      <c r="B73" s="52" t="s">
        <v>115</v>
      </c>
      <c r="C73" s="59">
        <v>230</v>
      </c>
      <c r="D73" s="54" t="s">
        <v>58</v>
      </c>
      <c r="E73" s="55"/>
      <c r="F73" s="55"/>
      <c r="G73" s="56"/>
      <c r="H73" s="57"/>
    </row>
    <row r="74" spans="1:8" ht="17.25" thickBot="1" x14ac:dyDescent="0.3">
      <c r="A74" s="51">
        <v>63</v>
      </c>
      <c r="B74" s="52" t="s">
        <v>210</v>
      </c>
      <c r="C74" s="59">
        <v>200</v>
      </c>
      <c r="D74" s="54" t="s">
        <v>58</v>
      </c>
      <c r="E74" s="55"/>
      <c r="F74" s="55"/>
      <c r="G74" s="56"/>
      <c r="H74" s="57"/>
    </row>
    <row r="75" spans="1:8" ht="17.25" thickBot="1" x14ac:dyDescent="0.3">
      <c r="A75" s="51">
        <v>64</v>
      </c>
      <c r="B75" s="52" t="s">
        <v>116</v>
      </c>
      <c r="C75" s="59">
        <v>20</v>
      </c>
      <c r="D75" s="54" t="s">
        <v>58</v>
      </c>
      <c r="E75" s="55"/>
      <c r="F75" s="55"/>
      <c r="G75" s="56"/>
      <c r="H75" s="57"/>
    </row>
    <row r="76" spans="1:8" ht="17.25" thickBot="1" x14ac:dyDescent="0.3">
      <c r="A76" s="51">
        <v>65</v>
      </c>
      <c r="B76" s="52" t="s">
        <v>228</v>
      </c>
      <c r="C76" s="59">
        <v>3</v>
      </c>
      <c r="D76" s="54" t="s">
        <v>58</v>
      </c>
      <c r="E76" s="55"/>
      <c r="F76" s="55"/>
      <c r="G76" s="56"/>
      <c r="H76" s="57"/>
    </row>
    <row r="77" spans="1:8" ht="17.25" thickBot="1" x14ac:dyDescent="0.3">
      <c r="A77" s="51">
        <v>66</v>
      </c>
      <c r="B77" s="52" t="s">
        <v>194</v>
      </c>
      <c r="C77" s="59">
        <v>70</v>
      </c>
      <c r="D77" s="54" t="s">
        <v>58</v>
      </c>
      <c r="E77" s="55"/>
      <c r="F77" s="55"/>
      <c r="G77" s="56"/>
      <c r="H77" s="57"/>
    </row>
    <row r="78" spans="1:8" ht="17.25" thickBot="1" x14ac:dyDescent="0.3">
      <c r="A78" s="51">
        <v>67</v>
      </c>
      <c r="B78" s="52" t="s">
        <v>114</v>
      </c>
      <c r="C78" s="59">
        <v>15</v>
      </c>
      <c r="D78" s="54" t="s">
        <v>58</v>
      </c>
      <c r="E78" s="55"/>
      <c r="F78" s="55"/>
      <c r="G78" s="56"/>
      <c r="H78" s="57"/>
    </row>
    <row r="79" spans="1:8" ht="17.25" thickBot="1" x14ac:dyDescent="0.3">
      <c r="A79" s="51">
        <v>68</v>
      </c>
      <c r="B79" s="52" t="s">
        <v>278</v>
      </c>
      <c r="C79" s="59">
        <v>480</v>
      </c>
      <c r="D79" s="54" t="s">
        <v>58</v>
      </c>
      <c r="E79" s="55"/>
      <c r="F79" s="55"/>
      <c r="G79" s="56"/>
      <c r="H79" s="57"/>
    </row>
    <row r="80" spans="1:8" ht="17.25" thickBot="1" x14ac:dyDescent="0.3">
      <c r="A80" s="60">
        <v>69</v>
      </c>
      <c r="B80" s="61" t="s">
        <v>211</v>
      </c>
      <c r="C80" s="62">
        <v>300</v>
      </c>
      <c r="D80" s="63" t="s">
        <v>58</v>
      </c>
      <c r="E80" s="64"/>
      <c r="F80" s="64"/>
      <c r="G80" s="65"/>
      <c r="H80" s="66"/>
    </row>
    <row r="81" spans="1:8" ht="17.25" thickBot="1" x14ac:dyDescent="0.3">
      <c r="A81" s="67">
        <v>70</v>
      </c>
      <c r="B81" s="68" t="s">
        <v>279</v>
      </c>
      <c r="C81" s="69">
        <v>11</v>
      </c>
      <c r="D81" s="70" t="s">
        <v>58</v>
      </c>
      <c r="E81" s="71"/>
      <c r="F81" s="71"/>
      <c r="G81" s="72"/>
      <c r="H81" s="73"/>
    </row>
    <row r="82" spans="1:8" ht="17.25" thickBot="1" x14ac:dyDescent="0.3">
      <c r="A82" s="67">
        <v>71</v>
      </c>
      <c r="B82" s="68" t="s">
        <v>251</v>
      </c>
      <c r="C82" s="69">
        <v>48</v>
      </c>
      <c r="D82" s="70" t="s">
        <v>58</v>
      </c>
      <c r="E82" s="72"/>
      <c r="F82" s="72"/>
      <c r="G82" s="72"/>
      <c r="H82" s="74"/>
    </row>
    <row r="83" spans="1:8" ht="16.5" x14ac:dyDescent="0.25">
      <c r="A83" s="75"/>
      <c r="B83" s="76"/>
      <c r="C83" s="77"/>
      <c r="D83" s="75"/>
      <c r="E83" s="78"/>
      <c r="F83" s="78"/>
      <c r="G83" s="78"/>
      <c r="H83" s="75"/>
    </row>
    <row r="84" spans="1:8" x14ac:dyDescent="0.25">
      <c r="B84" t="s">
        <v>255</v>
      </c>
    </row>
    <row r="86" spans="1:8" x14ac:dyDescent="0.25">
      <c r="B86" t="s">
        <v>256</v>
      </c>
    </row>
    <row r="88" spans="1:8" x14ac:dyDescent="0.25">
      <c r="B88" t="s">
        <v>257</v>
      </c>
      <c r="C88" t="s">
        <v>258</v>
      </c>
    </row>
  </sheetData>
  <mergeCells count="4">
    <mergeCell ref="A4:H4"/>
    <mergeCell ref="A6:H6"/>
    <mergeCell ref="A7:H7"/>
    <mergeCell ref="A9:H9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1. Perutnina</vt:lpstr>
      <vt:lpstr>2. Meso in mesni izdelki</vt:lpstr>
      <vt:lpstr>3. Kruh, pek. in slašč. iz.</vt:lpstr>
      <vt:lpstr>4. Žito, mlev. iz. in testenine</vt:lpstr>
      <vt:lpstr>5. Sadje in zelenjava</vt:lpstr>
      <vt:lpstr>6. Sad. sok., izd. in sirupi</vt:lpstr>
      <vt:lpstr>7. Mleko in ml. izd.</vt:lpstr>
      <vt:lpstr>8. Splošno prehram. blago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2016-03-31T15:08:02Z</cp:lastPrinted>
  <dcterms:created xsi:type="dcterms:W3CDTF">2015-04-06T08:33:25Z</dcterms:created>
  <dcterms:modified xsi:type="dcterms:W3CDTF">2017-07-21T07:04:41Z</dcterms:modified>
</cp:coreProperties>
</file>